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chartsheets/sheet1.xml" ContentType="application/vnd.openxmlformats-officedocument.spreadsheetml.chart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827"/>
  <workbookPr codeName="ThisWorkbook"/>
  <mc:AlternateContent xmlns:mc="http://schemas.openxmlformats.org/markup-compatibility/2006">
    <mc:Choice Requires="x15">
      <x15ac:absPath xmlns:x15ac="http://schemas.microsoft.com/office/spreadsheetml/2010/11/ac" url="\\vent-axia.com\data\home\jmolloy\Desktop\"/>
    </mc:Choice>
  </mc:AlternateContent>
  <xr:revisionPtr revIDLastSave="0" documentId="8_{77080233-4649-40AD-A201-6051AAD3823E}" xr6:coauthVersionLast="47" xr6:coauthVersionMax="47" xr10:uidLastSave="{00000000-0000-0000-0000-000000000000}"/>
  <bookViews>
    <workbookView xWindow="2550" yWindow="2550" windowWidth="21600" windowHeight="11385" firstSheet="1" activeTab="2" xr2:uid="{00000000-000D-0000-FFFF-FFFF00000000}"/>
  </bookViews>
  <sheets>
    <sheet name="Title Page" sheetId="1" state="veryHidden" r:id="rId1"/>
    <sheet name="Results" sheetId="2" r:id="rId2"/>
    <sheet name="Inputs" sheetId="3" r:id="rId3"/>
    <sheet name="Data" sheetId="4" state="veryHidden" r:id="rId4"/>
  </sheets>
  <definedNames>
    <definedName name="Met">Inputs!$C$5</definedName>
    <definedName name="_xlnm.Print_Area" localSheetId="2">Inputs!$A$1:$P$77</definedName>
    <definedName name="RhoCO2">Data!$L$5</definedName>
    <definedName name="RQ">Data!$J$5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9" i="4" l="1"/>
  <c r="E8" i="4"/>
  <c r="E7" i="4"/>
  <c r="E6" i="4"/>
  <c r="E5" i="4"/>
  <c r="O77" i="3"/>
  <c r="M77" i="3"/>
  <c r="F77" i="3"/>
  <c r="E77" i="3"/>
  <c r="O76" i="3"/>
  <c r="M76" i="3"/>
  <c r="F76" i="3"/>
  <c r="E76" i="3" s="1"/>
  <c r="O75" i="3"/>
  <c r="M75" i="3"/>
  <c r="F75" i="3"/>
  <c r="E75" i="3" s="1"/>
  <c r="O74" i="3"/>
  <c r="M74" i="3"/>
  <c r="F74" i="3"/>
  <c r="E74" i="3" s="1"/>
  <c r="O73" i="3"/>
  <c r="M73" i="3"/>
  <c r="F73" i="3"/>
  <c r="E73" i="3" s="1"/>
  <c r="O72" i="3"/>
  <c r="M72" i="3"/>
  <c r="F72" i="3"/>
  <c r="E72" i="3" s="1"/>
  <c r="O71" i="3"/>
  <c r="M71" i="3"/>
  <c r="F71" i="3"/>
  <c r="E71" i="3" s="1"/>
  <c r="O70" i="3"/>
  <c r="M70" i="3"/>
  <c r="F70" i="3"/>
  <c r="E70" i="3" s="1"/>
  <c r="O69" i="3"/>
  <c r="M69" i="3"/>
  <c r="F69" i="3"/>
  <c r="E69" i="3"/>
  <c r="O68" i="3"/>
  <c r="M68" i="3"/>
  <c r="F68" i="3"/>
  <c r="E68" i="3"/>
  <c r="O67" i="3"/>
  <c r="M67" i="3"/>
  <c r="F67" i="3"/>
  <c r="E67" i="3" s="1"/>
  <c r="O66" i="3"/>
  <c r="M66" i="3"/>
  <c r="F66" i="3"/>
  <c r="E66" i="3" s="1"/>
  <c r="O65" i="3"/>
  <c r="M65" i="3"/>
  <c r="F65" i="3"/>
  <c r="E65" i="3" s="1"/>
  <c r="O64" i="3"/>
  <c r="M64" i="3"/>
  <c r="F64" i="3"/>
  <c r="E64" i="3" s="1"/>
  <c r="O63" i="3"/>
  <c r="M63" i="3"/>
  <c r="F63" i="3"/>
  <c r="E63" i="3" s="1"/>
  <c r="O62" i="3"/>
  <c r="M62" i="3"/>
  <c r="F62" i="3"/>
  <c r="E62" i="3" s="1"/>
  <c r="O61" i="3"/>
  <c r="M61" i="3"/>
  <c r="F61" i="3"/>
  <c r="E61" i="3" s="1"/>
  <c r="O60" i="3"/>
  <c r="M60" i="3"/>
  <c r="F60" i="3"/>
  <c r="E60" i="3"/>
  <c r="O59" i="3"/>
  <c r="M59" i="3"/>
  <c r="F59" i="3"/>
  <c r="E59" i="3"/>
  <c r="O58" i="3"/>
  <c r="M58" i="3"/>
  <c r="F58" i="3"/>
  <c r="E58" i="3" s="1"/>
  <c r="O57" i="3"/>
  <c r="M57" i="3"/>
  <c r="F57" i="3"/>
  <c r="E57" i="3" s="1"/>
  <c r="O56" i="3"/>
  <c r="M56" i="3"/>
  <c r="F56" i="3"/>
  <c r="E56" i="3" s="1"/>
  <c r="O55" i="3"/>
  <c r="M55" i="3"/>
  <c r="F55" i="3"/>
  <c r="E55" i="3" s="1"/>
  <c r="O54" i="3"/>
  <c r="M54" i="3"/>
  <c r="F54" i="3"/>
  <c r="E54" i="3"/>
  <c r="O53" i="3"/>
  <c r="M53" i="3"/>
  <c r="F53" i="3"/>
  <c r="E53" i="3"/>
  <c r="O52" i="3"/>
  <c r="M52" i="3"/>
  <c r="F52" i="3"/>
  <c r="E52" i="3" s="1"/>
  <c r="O51" i="3"/>
  <c r="M51" i="3"/>
  <c r="F51" i="3"/>
  <c r="E51" i="3" s="1"/>
  <c r="O50" i="3"/>
  <c r="M50" i="3"/>
  <c r="F50" i="3"/>
  <c r="E50" i="3" s="1"/>
  <c r="O49" i="3"/>
  <c r="M49" i="3"/>
  <c r="F49" i="3"/>
  <c r="E49" i="3" s="1"/>
  <c r="O48" i="3"/>
  <c r="M48" i="3"/>
  <c r="F48" i="3"/>
  <c r="E48" i="3"/>
  <c r="O47" i="3"/>
  <c r="M47" i="3"/>
  <c r="F47" i="3"/>
  <c r="E47" i="3"/>
  <c r="O46" i="3"/>
  <c r="M46" i="3"/>
  <c r="F46" i="3"/>
  <c r="E46" i="3" s="1"/>
  <c r="O45" i="3"/>
  <c r="M45" i="3"/>
  <c r="F45" i="3"/>
  <c r="E45" i="3" s="1"/>
  <c r="O44" i="3"/>
  <c r="M44" i="3"/>
  <c r="F44" i="3"/>
  <c r="E44" i="3" s="1"/>
  <c r="O43" i="3"/>
  <c r="M43" i="3"/>
  <c r="F43" i="3"/>
  <c r="E43" i="3" s="1"/>
  <c r="O42" i="3"/>
  <c r="M42" i="3"/>
  <c r="F42" i="3"/>
  <c r="E42" i="3" s="1"/>
  <c r="O41" i="3"/>
  <c r="M41" i="3"/>
  <c r="F41" i="3"/>
  <c r="E41" i="3" s="1"/>
  <c r="O40" i="3"/>
  <c r="M40" i="3"/>
  <c r="F40" i="3"/>
  <c r="E40" i="3" s="1"/>
  <c r="O39" i="3"/>
  <c r="M39" i="3"/>
  <c r="F39" i="3"/>
  <c r="E39" i="3" s="1"/>
  <c r="O38" i="3"/>
  <c r="M38" i="3"/>
  <c r="F38" i="3"/>
  <c r="E38" i="3"/>
  <c r="O37" i="3"/>
  <c r="M37" i="3"/>
  <c r="F37" i="3"/>
  <c r="E37" i="3" s="1"/>
  <c r="O36" i="3"/>
  <c r="M36" i="3"/>
  <c r="F36" i="3"/>
  <c r="E36" i="3" s="1"/>
  <c r="O35" i="3"/>
  <c r="M35" i="3"/>
  <c r="F35" i="3"/>
  <c r="E35" i="3" s="1"/>
  <c r="O34" i="3"/>
  <c r="M34" i="3"/>
  <c r="F34" i="3"/>
  <c r="E34" i="3" s="1"/>
  <c r="O33" i="3"/>
  <c r="M33" i="3"/>
  <c r="F33" i="3"/>
  <c r="E33" i="3" s="1"/>
  <c r="O32" i="3"/>
  <c r="M32" i="3"/>
  <c r="F32" i="3"/>
  <c r="E32" i="3" s="1"/>
  <c r="O31" i="3"/>
  <c r="M31" i="3"/>
  <c r="F31" i="3"/>
  <c r="E31" i="3" s="1"/>
  <c r="O30" i="3"/>
  <c r="M30" i="3"/>
  <c r="F30" i="3"/>
  <c r="E30" i="3"/>
  <c r="O29" i="3"/>
  <c r="M29" i="3"/>
  <c r="F29" i="3"/>
  <c r="E29" i="3"/>
  <c r="O28" i="3"/>
  <c r="M28" i="3"/>
  <c r="F28" i="3"/>
  <c r="E28" i="3" s="1"/>
  <c r="O27" i="3"/>
  <c r="M27" i="3"/>
  <c r="F27" i="3"/>
  <c r="E27" i="3" s="1"/>
  <c r="O26" i="3"/>
  <c r="M26" i="3"/>
  <c r="F26" i="3"/>
  <c r="E26" i="3" s="1"/>
  <c r="O25" i="3"/>
  <c r="M25" i="3"/>
  <c r="G25" i="3"/>
  <c r="K25" i="3" s="1"/>
  <c r="N25" i="3" s="1"/>
  <c r="F25" i="3"/>
  <c r="E25" i="3" s="1"/>
  <c r="N11" i="3"/>
  <c r="C5" i="3"/>
  <c r="D5" i="3" s="1"/>
  <c r="H77" i="3" l="1"/>
  <c r="J77" i="3" s="1"/>
  <c r="H73" i="3"/>
  <c r="J73" i="3" s="1"/>
  <c r="H67" i="3"/>
  <c r="J67" i="3" s="1"/>
  <c r="H61" i="3"/>
  <c r="J61" i="3" s="1"/>
  <c r="H55" i="3"/>
  <c r="J55" i="3" s="1"/>
  <c r="H49" i="3"/>
  <c r="J49" i="3" s="1"/>
  <c r="H43" i="3"/>
  <c r="J43" i="3" s="1"/>
  <c r="H37" i="3"/>
  <c r="J37" i="3" s="1"/>
  <c r="H31" i="3"/>
  <c r="J31" i="3" s="1"/>
  <c r="H25" i="3"/>
  <c r="J25" i="3" s="1"/>
  <c r="I25" i="3" s="1"/>
  <c r="G26" i="3" s="1"/>
  <c r="H76" i="3"/>
  <c r="J76" i="3" s="1"/>
  <c r="H70" i="3"/>
  <c r="J70" i="3" s="1"/>
  <c r="H64" i="3"/>
  <c r="J64" i="3" s="1"/>
  <c r="H58" i="3"/>
  <c r="J58" i="3" s="1"/>
  <c r="H52" i="3"/>
  <c r="J52" i="3" s="1"/>
  <c r="H46" i="3"/>
  <c r="J46" i="3" s="1"/>
  <c r="H40" i="3"/>
  <c r="J40" i="3" s="1"/>
  <c r="H34" i="3"/>
  <c r="J34" i="3" s="1"/>
  <c r="H28" i="3"/>
  <c r="J28" i="3" s="1"/>
  <c r="H71" i="3"/>
  <c r="J71" i="3" s="1"/>
  <c r="H65" i="3"/>
  <c r="J65" i="3" s="1"/>
  <c r="H68" i="3"/>
  <c r="J68" i="3" s="1"/>
  <c r="H56" i="3"/>
  <c r="J56" i="3" s="1"/>
  <c r="H51" i="3"/>
  <c r="J51" i="3" s="1"/>
  <c r="H38" i="3"/>
  <c r="J38" i="3" s="1"/>
  <c r="H33" i="3"/>
  <c r="J33" i="3" s="1"/>
  <c r="H72" i="3"/>
  <c r="J72" i="3" s="1"/>
  <c r="H53" i="3"/>
  <c r="J53" i="3" s="1"/>
  <c r="H48" i="3"/>
  <c r="J48" i="3" s="1"/>
  <c r="H35" i="3"/>
  <c r="J35" i="3" s="1"/>
  <c r="H30" i="3"/>
  <c r="J30" i="3" s="1"/>
  <c r="H62" i="3"/>
  <c r="J62" i="3" s="1"/>
  <c r="H44" i="3"/>
  <c r="J44" i="3" s="1"/>
  <c r="H26" i="3"/>
  <c r="J26" i="3" s="1"/>
  <c r="H74" i="3"/>
  <c r="J74" i="3" s="1"/>
  <c r="H59" i="3"/>
  <c r="J59" i="3" s="1"/>
  <c r="H66" i="3"/>
  <c r="J66" i="3" s="1"/>
  <c r="H63" i="3"/>
  <c r="J63" i="3" s="1"/>
  <c r="H50" i="3"/>
  <c r="J50" i="3" s="1"/>
  <c r="H45" i="3"/>
  <c r="J45" i="3" s="1"/>
  <c r="H32" i="3"/>
  <c r="J32" i="3" s="1"/>
  <c r="H27" i="3"/>
  <c r="J27" i="3" s="1"/>
  <c r="H60" i="3"/>
  <c r="J60" i="3" s="1"/>
  <c r="H47" i="3"/>
  <c r="J47" i="3" s="1"/>
  <c r="H42" i="3"/>
  <c r="J42" i="3" s="1"/>
  <c r="H29" i="3"/>
  <c r="J29" i="3" s="1"/>
  <c r="H75" i="3"/>
  <c r="J75" i="3" s="1"/>
  <c r="H57" i="3"/>
  <c r="J57" i="3" s="1"/>
  <c r="H39" i="3"/>
  <c r="J39" i="3" s="1"/>
  <c r="H69" i="3"/>
  <c r="J69" i="3" s="1"/>
  <c r="H54" i="3"/>
  <c r="J54" i="3" s="1"/>
  <c r="H41" i="3"/>
  <c r="J41" i="3" s="1"/>
  <c r="H36" i="3"/>
  <c r="J36" i="3" s="1"/>
  <c r="I26" i="3" l="1"/>
  <c r="G27" i="3" s="1"/>
  <c r="K26" i="3"/>
  <c r="N26" i="3" s="1"/>
  <c r="K27" i="3" l="1"/>
  <c r="N27" i="3" s="1"/>
  <c r="I27" i="3"/>
  <c r="G28" i="3" s="1"/>
  <c r="K28" i="3" l="1"/>
  <c r="N28" i="3" s="1"/>
  <c r="I28" i="3"/>
  <c r="G29" i="3" s="1"/>
  <c r="I29" i="3" l="1"/>
  <c r="G30" i="3" s="1"/>
  <c r="K29" i="3"/>
  <c r="N29" i="3" s="1"/>
  <c r="I30" i="3" l="1"/>
  <c r="G31" i="3" s="1"/>
  <c r="K30" i="3"/>
  <c r="N30" i="3" s="1"/>
  <c r="K31" i="3" l="1"/>
  <c r="N31" i="3" s="1"/>
  <c r="I31" i="3"/>
  <c r="G32" i="3" s="1"/>
  <c r="I32" i="3" l="1"/>
  <c r="G33" i="3" s="1"/>
  <c r="K32" i="3"/>
  <c r="N32" i="3" s="1"/>
  <c r="K33" i="3" l="1"/>
  <c r="N33" i="3" s="1"/>
  <c r="I33" i="3"/>
  <c r="G34" i="3" s="1"/>
  <c r="K34" i="3" l="1"/>
  <c r="N34" i="3" s="1"/>
  <c r="I34" i="3"/>
  <c r="G35" i="3" s="1"/>
  <c r="I35" i="3" l="1"/>
  <c r="G36" i="3" s="1"/>
  <c r="K35" i="3"/>
  <c r="N35" i="3" s="1"/>
  <c r="K36" i="3" l="1"/>
  <c r="N36" i="3" s="1"/>
  <c r="I36" i="3"/>
  <c r="G37" i="3" s="1"/>
  <c r="K37" i="3" l="1"/>
  <c r="N37" i="3" s="1"/>
  <c r="I37" i="3"/>
  <c r="G38" i="3" s="1"/>
  <c r="I38" i="3" l="1"/>
  <c r="G39" i="3" s="1"/>
  <c r="K38" i="3"/>
  <c r="N38" i="3" s="1"/>
  <c r="K39" i="3" l="1"/>
  <c r="N39" i="3" s="1"/>
  <c r="I39" i="3"/>
  <c r="G40" i="3" s="1"/>
  <c r="K40" i="3" l="1"/>
  <c r="N40" i="3" s="1"/>
  <c r="I40" i="3"/>
  <c r="G41" i="3" s="1"/>
  <c r="I41" i="3" l="1"/>
  <c r="G42" i="3" s="1"/>
  <c r="K41" i="3"/>
  <c r="N41" i="3" s="1"/>
  <c r="K42" i="3" l="1"/>
  <c r="N42" i="3" s="1"/>
  <c r="I42" i="3"/>
  <c r="G43" i="3" s="1"/>
  <c r="K43" i="3" l="1"/>
  <c r="N43" i="3" s="1"/>
  <c r="I43" i="3"/>
  <c r="G44" i="3" s="1"/>
  <c r="I44" i="3" l="1"/>
  <c r="G45" i="3" s="1"/>
  <c r="K44" i="3"/>
  <c r="N44" i="3" s="1"/>
  <c r="K45" i="3" l="1"/>
  <c r="N45" i="3" s="1"/>
  <c r="I45" i="3"/>
  <c r="G46" i="3" s="1"/>
  <c r="K46" i="3" l="1"/>
  <c r="N46" i="3" s="1"/>
  <c r="I46" i="3"/>
  <c r="G47" i="3" s="1"/>
  <c r="I47" i="3" l="1"/>
  <c r="G48" i="3" s="1"/>
  <c r="K47" i="3"/>
  <c r="N47" i="3" s="1"/>
  <c r="I48" i="3" l="1"/>
  <c r="G49" i="3" s="1"/>
  <c r="K48" i="3"/>
  <c r="N48" i="3" s="1"/>
  <c r="K49" i="3" l="1"/>
  <c r="N49" i="3" s="1"/>
  <c r="I49" i="3"/>
  <c r="G50" i="3" s="1"/>
  <c r="I50" i="3" l="1"/>
  <c r="G51" i="3" s="1"/>
  <c r="K50" i="3"/>
  <c r="N50" i="3" s="1"/>
  <c r="K51" i="3" l="1"/>
  <c r="N51" i="3" s="1"/>
  <c r="I51" i="3"/>
  <c r="G52" i="3" s="1"/>
  <c r="K52" i="3" l="1"/>
  <c r="N52" i="3" s="1"/>
  <c r="I52" i="3"/>
  <c r="G53" i="3" s="1"/>
  <c r="I53" i="3" l="1"/>
  <c r="G54" i="3" s="1"/>
  <c r="K53" i="3"/>
  <c r="N53" i="3" s="1"/>
  <c r="I54" i="3" l="1"/>
  <c r="G55" i="3" s="1"/>
  <c r="K54" i="3"/>
  <c r="N54" i="3" s="1"/>
  <c r="K55" i="3" l="1"/>
  <c r="N55" i="3" s="1"/>
  <c r="I55" i="3"/>
  <c r="G56" i="3" s="1"/>
  <c r="I56" i="3" l="1"/>
  <c r="G57" i="3" s="1"/>
  <c r="K56" i="3"/>
  <c r="N56" i="3" s="1"/>
  <c r="K57" i="3" l="1"/>
  <c r="N57" i="3" s="1"/>
  <c r="I57" i="3"/>
  <c r="G58" i="3" s="1"/>
  <c r="K58" i="3" l="1"/>
  <c r="N58" i="3" s="1"/>
  <c r="I58" i="3"/>
  <c r="G59" i="3" s="1"/>
  <c r="I59" i="3" l="1"/>
  <c r="G60" i="3" s="1"/>
  <c r="K59" i="3"/>
  <c r="N59" i="3" s="1"/>
  <c r="K60" i="3" l="1"/>
  <c r="N60" i="3" s="1"/>
  <c r="I60" i="3"/>
  <c r="G61" i="3" s="1"/>
  <c r="K61" i="3" l="1"/>
  <c r="N61" i="3" s="1"/>
  <c r="I61" i="3"/>
  <c r="G62" i="3" s="1"/>
  <c r="I62" i="3" l="1"/>
  <c r="G63" i="3" s="1"/>
  <c r="K62" i="3"/>
  <c r="N62" i="3" s="1"/>
  <c r="K63" i="3" l="1"/>
  <c r="N63" i="3" s="1"/>
  <c r="I63" i="3"/>
  <c r="G64" i="3" s="1"/>
  <c r="K64" i="3" l="1"/>
  <c r="N64" i="3" s="1"/>
  <c r="I64" i="3"/>
  <c r="G65" i="3" s="1"/>
  <c r="I65" i="3" l="1"/>
  <c r="G66" i="3" s="1"/>
  <c r="K65" i="3"/>
  <c r="N65" i="3" s="1"/>
  <c r="I66" i="3" l="1"/>
  <c r="G67" i="3" s="1"/>
  <c r="K66" i="3"/>
  <c r="N66" i="3" s="1"/>
  <c r="K67" i="3" l="1"/>
  <c r="N67" i="3" s="1"/>
  <c r="I67" i="3"/>
  <c r="G68" i="3" s="1"/>
  <c r="I68" i="3" l="1"/>
  <c r="G69" i="3" s="1"/>
  <c r="K68" i="3"/>
  <c r="N68" i="3" s="1"/>
  <c r="K69" i="3" l="1"/>
  <c r="N69" i="3" s="1"/>
  <c r="I69" i="3"/>
  <c r="G70" i="3" s="1"/>
  <c r="K70" i="3" l="1"/>
  <c r="N70" i="3" s="1"/>
  <c r="I70" i="3"/>
  <c r="G71" i="3" s="1"/>
  <c r="I71" i="3" l="1"/>
  <c r="G72" i="3" s="1"/>
  <c r="K71" i="3"/>
  <c r="N71" i="3" s="1"/>
  <c r="I72" i="3" l="1"/>
  <c r="G73" i="3" s="1"/>
  <c r="K72" i="3"/>
  <c r="N72" i="3" s="1"/>
  <c r="K73" i="3" l="1"/>
  <c r="N73" i="3" s="1"/>
  <c r="I73" i="3"/>
  <c r="G74" i="3" s="1"/>
  <c r="I74" i="3" l="1"/>
  <c r="G75" i="3" s="1"/>
  <c r="K74" i="3"/>
  <c r="N74" i="3" s="1"/>
  <c r="K75" i="3" l="1"/>
  <c r="N75" i="3" s="1"/>
  <c r="I75" i="3"/>
  <c r="G76" i="3" s="1"/>
  <c r="K76" i="3" l="1"/>
  <c r="N76" i="3" s="1"/>
  <c r="I76" i="3"/>
  <c r="G77" i="3" s="1"/>
  <c r="K77" i="3" l="1"/>
  <c r="N77" i="3" s="1"/>
  <c r="P25" i="3" s="1"/>
  <c r="I77" i="3"/>
  <c r="P26" i="3" l="1"/>
  <c r="P27" i="3" s="1"/>
  <c r="P28" i="3" s="1"/>
  <c r="P29" i="3" s="1"/>
  <c r="P30" i="3" s="1"/>
  <c r="P31" i="3" s="1"/>
  <c r="P32" i="3" s="1"/>
  <c r="P33" i="3" s="1"/>
  <c r="P34" i="3" s="1"/>
  <c r="P35" i="3" s="1"/>
  <c r="P36" i="3" s="1"/>
  <c r="P37" i="3" s="1"/>
  <c r="P38" i="3" s="1"/>
  <c r="P39" i="3" s="1"/>
  <c r="P40" i="3" s="1"/>
  <c r="P41" i="3" s="1"/>
  <c r="P42" i="3" s="1"/>
  <c r="P43" i="3" s="1"/>
  <c r="P44" i="3" s="1"/>
  <c r="P45" i="3" s="1"/>
  <c r="P46" i="3" s="1"/>
  <c r="P47" i="3" s="1"/>
  <c r="P48" i="3" s="1"/>
  <c r="P49" i="3" s="1"/>
  <c r="P50" i="3" s="1"/>
  <c r="P51" i="3" s="1"/>
  <c r="P52" i="3" s="1"/>
  <c r="P53" i="3" s="1"/>
  <c r="P54" i="3" s="1"/>
  <c r="P55" i="3" s="1"/>
  <c r="P56" i="3" s="1"/>
  <c r="P57" i="3" s="1"/>
  <c r="P58" i="3" s="1"/>
  <c r="P59" i="3" s="1"/>
  <c r="P60" i="3" s="1"/>
  <c r="P61" i="3" s="1"/>
  <c r="P62" i="3" s="1"/>
  <c r="P63" i="3" s="1"/>
  <c r="P64" i="3" s="1"/>
  <c r="P65" i="3" s="1"/>
  <c r="P66" i="3" s="1"/>
  <c r="P67" i="3" s="1"/>
  <c r="P68" i="3" s="1"/>
  <c r="P69" i="3" s="1"/>
  <c r="P70" i="3" s="1"/>
  <c r="P71" i="3" s="1"/>
  <c r="P72" i="3" s="1"/>
  <c r="P73" i="3" s="1"/>
  <c r="P74" i="3" s="1"/>
  <c r="P75" i="3" s="1"/>
  <c r="P76" i="3" s="1"/>
  <c r="P77" i="3" s="1"/>
  <c r="N9"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C24" authorId="0" shapeId="0" xr:uid="{00000000-0006-0000-0200-000001000000}">
      <text>
        <r>
          <rPr>
            <sz val="11"/>
            <color theme="1"/>
            <rFont val="Calibri"/>
            <family val="2"/>
          </rPr>
          <t>This column needs to be manually updated.</t>
        </r>
      </text>
    </comment>
  </commentList>
</comments>
</file>

<file path=xl/sharedStrings.xml><?xml version="1.0" encoding="utf-8"?>
<sst xmlns="http://schemas.openxmlformats.org/spreadsheetml/2006/main" count="80" uniqueCount="75">
  <si>
    <t xml:space="preserve">CO2 concentration build-up calculator 
 </t>
  </si>
  <si>
    <t>August 2018</t>
  </si>
  <si>
    <t>DOCUMENT PROPERTIES</t>
  </si>
  <si>
    <t>Organisation</t>
  </si>
  <si>
    <t>Education &amp; Skills Funding Agency</t>
  </si>
  <si>
    <t>Name of Document</t>
  </si>
  <si>
    <t>CO2 concentration build-up calculator</t>
  </si>
  <si>
    <t>For use in conjunction with BB101 and the ESFA output specification to estimate the CO2 build-up in a space for use at the early design stage.</t>
  </si>
  <si>
    <t>Contents</t>
  </si>
  <si>
    <t>CO2 concentration build-up calculator for a simple space such as a classroom.</t>
  </si>
  <si>
    <t>DOCUMENT VERSION CONTROL</t>
  </si>
  <si>
    <t>Version</t>
  </si>
  <si>
    <r>
      <rPr>
        <b/>
        <sz val="12"/>
        <color rgb="FF000000"/>
        <rFont val="Arial"/>
        <family val="2"/>
      </rPr>
      <t xml:space="preserve">Comments and Amendments </t>
    </r>
    <r>
      <rPr>
        <i/>
        <sz val="12"/>
        <color rgb="FF000000"/>
        <rFont val="Arial"/>
        <family val="2"/>
      </rPr>
      <t>(details to be included where relevant)</t>
    </r>
  </si>
  <si>
    <t>Author/ Reviewer</t>
  </si>
  <si>
    <t>Date</t>
  </si>
  <si>
    <t>Approved by</t>
  </si>
  <si>
    <t xml:space="preserve">Date approved </t>
  </si>
  <si>
    <t>Version for ESFA publication of BB101 2018</t>
  </si>
  <si>
    <t>Richard Daniels</t>
  </si>
  <si>
    <t>Crawford Wright</t>
  </si>
  <si>
    <t>Notes on use of calculator</t>
  </si>
  <si>
    <t>This excel spreadsheet calculator can be used to calculate the CO2 concentration build-up over the day in a classroom or similar space. The occupancy can be varied at 15 minute intervals. The calculator solves the first order differential equation for build up of CO2 in a space for a fixed ventilation rate. This is useful in the sizing of ventilation systems.</t>
  </si>
  <si>
    <t>Acknowledgements</t>
  </si>
  <si>
    <t>This spreadsheet tool was developed by Dr Owen Connick of Breathing Buildings.</t>
  </si>
  <si>
    <t>CO2 Calculations</t>
  </si>
  <si>
    <t>Data below calculated from 'State-of-the-Art Review of CO2 Demand Controlled Ventilation Technology and Application NISTIR 6729'</t>
  </si>
  <si>
    <t>Occupant Age</t>
  </si>
  <si>
    <t>Activity Level</t>
  </si>
  <si>
    <t>Met Level</t>
  </si>
  <si>
    <t>CO2 Generation (kg/s/p)</t>
  </si>
  <si>
    <t>Filing, seated</t>
  </si>
  <si>
    <t>Input Data</t>
  </si>
  <si>
    <t>Output</t>
  </si>
  <si>
    <t>External CO2 Concentration</t>
  </si>
  <si>
    <t>ppm</t>
  </si>
  <si>
    <t>Fresh air ventilation rate per unit</t>
  </si>
  <si>
    <t>l/s</t>
  </si>
  <si>
    <t>Assumed Total Ventilation Flow Rate</t>
  </si>
  <si>
    <t>Number of units</t>
  </si>
  <si>
    <t xml:space="preserve">infiltration </t>
  </si>
  <si>
    <t>ACH</t>
  </si>
  <si>
    <t>Room Details</t>
  </si>
  <si>
    <t>Room Area</t>
  </si>
  <si>
    <r>
      <rPr>
        <sz val="11"/>
        <color theme="1"/>
        <rFont val="Calibri"/>
        <family val="2"/>
      </rPr>
      <t>m</t>
    </r>
    <r>
      <rPr>
        <vertAlign val="superscript"/>
        <sz val="11"/>
        <color theme="1"/>
        <rFont val="Calibri"/>
        <family val="2"/>
      </rPr>
      <t>2</t>
    </r>
  </si>
  <si>
    <t>Room Height</t>
  </si>
  <si>
    <t>m</t>
  </si>
  <si>
    <t>Calculation for contaminant build up</t>
  </si>
  <si>
    <t>Occupancy</t>
  </si>
  <si>
    <t>v (cu m/s)</t>
  </si>
  <si>
    <t>V (cu m)</t>
  </si>
  <si>
    <t>c (kg/kg)</t>
  </si>
  <si>
    <t>x (CO2 added in kg/s)</t>
  </si>
  <si>
    <t>A</t>
  </si>
  <si>
    <t>Q</t>
  </si>
  <si>
    <t>CO2 (ppm)</t>
  </si>
  <si>
    <t>50 Percentile Data from Royal College of Paediatrics and Child Health</t>
  </si>
  <si>
    <t>UK Growth Chart 2-18 years, Boys</t>
  </si>
  <si>
    <t>Age (yrs)</t>
  </si>
  <si>
    <t>Height (m)</t>
  </si>
  <si>
    <t>Weight (kg)</t>
  </si>
  <si>
    <r>
      <rPr>
        <sz val="11"/>
        <color theme="1"/>
        <rFont val="Calibri"/>
        <family val="2"/>
      </rPr>
      <t>A</t>
    </r>
    <r>
      <rPr>
        <vertAlign val="subscript"/>
        <sz val="11"/>
        <color theme="1"/>
        <rFont val="Calibri"/>
        <family val="2"/>
      </rPr>
      <t xml:space="preserve">D </t>
    </r>
    <r>
      <rPr>
        <sz val="11"/>
        <color theme="1"/>
        <rFont val="Calibri"/>
        <family val="2"/>
      </rPr>
      <t>(m</t>
    </r>
    <r>
      <rPr>
        <vertAlign val="superscript"/>
        <sz val="11"/>
        <color theme="1"/>
        <rFont val="Calibri"/>
        <family val="2"/>
      </rPr>
      <t>2</t>
    </r>
    <r>
      <rPr>
        <sz val="11"/>
        <color theme="1"/>
        <rFont val="Calibri"/>
        <family val="2"/>
      </rPr>
      <t>)</t>
    </r>
  </si>
  <si>
    <t>Activity</t>
  </si>
  <si>
    <t>Met</t>
  </si>
  <si>
    <t>Respiratory Quotient, RQ</t>
  </si>
  <si>
    <r>
      <rPr>
        <sz val="11"/>
        <color theme="1"/>
        <rFont val="Calibri"/>
        <family val="2"/>
      </rPr>
      <t>CO2 density (kg/m</t>
    </r>
    <r>
      <rPr>
        <vertAlign val="superscript"/>
        <sz val="11"/>
        <color theme="1"/>
        <rFont val="Calibri"/>
        <family val="2"/>
      </rPr>
      <t>3</t>
    </r>
    <r>
      <rPr>
        <sz val="11"/>
        <color theme="1"/>
        <rFont val="Calibri"/>
        <family val="2"/>
      </rPr>
      <t>)</t>
    </r>
  </si>
  <si>
    <t>Reading, seated</t>
  </si>
  <si>
    <t>Typing</t>
  </si>
  <si>
    <t>Filing, standing</t>
  </si>
  <si>
    <t>Adult</t>
  </si>
  <si>
    <t>Walking (2mph)</t>
  </si>
  <si>
    <t>Housework</t>
  </si>
  <si>
    <t>Exercise</t>
  </si>
  <si>
    <t>Time</t>
  </si>
  <si>
    <t>Average CO2 (ppm) during occupied day</t>
  </si>
  <si>
    <t>average CO2 during occupied  day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</si>
</sst>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0000"/>
  </numFmts>
  <fonts count="24" x14ac:knownFonts="1">
    <font>
      <sz val="11"/>
      <color theme="1"/>
      <name val="Calibri"/>
    </font>
    <font>
      <sz val="11"/>
      <color rgb="FF000000"/>
      <name val="Calibri"/>
      <family val="2"/>
    </font>
    <font>
      <sz val="10"/>
      <color theme="1"/>
      <name val="Arial"/>
      <family val="2"/>
    </font>
    <font>
      <sz val="11"/>
      <color theme="1"/>
      <name val="Arial"/>
      <family val="2"/>
    </font>
    <font>
      <sz val="24"/>
      <color rgb="FF000000"/>
      <name val="Arial"/>
      <family val="2"/>
    </font>
    <font>
      <b/>
      <sz val="20"/>
      <color rgb="FF000000"/>
      <name val="Arial"/>
      <family val="2"/>
    </font>
    <font>
      <sz val="22"/>
      <color rgb="FF000000"/>
      <name val="Arial"/>
      <family val="2"/>
    </font>
    <font>
      <sz val="12"/>
      <color rgb="FF000000"/>
      <name val="Arial"/>
      <family val="2"/>
    </font>
    <font>
      <b/>
      <sz val="12"/>
      <color rgb="FF000000"/>
      <name val="Arial"/>
      <family val="2"/>
    </font>
    <font>
      <i/>
      <sz val="12"/>
      <color rgb="FF000000"/>
      <name val="Arial"/>
      <family val="2"/>
    </font>
    <font>
      <sz val="12"/>
      <color theme="1"/>
      <name val="Arial"/>
      <family val="2"/>
    </font>
    <font>
      <i/>
      <sz val="11"/>
      <color rgb="FFFF0000"/>
      <name val="Calibri"/>
      <family val="2"/>
    </font>
    <font>
      <i/>
      <sz val="10"/>
      <color rgb="FFFF0000"/>
      <name val="Arial"/>
      <family val="2"/>
    </font>
    <font>
      <b/>
      <sz val="11"/>
      <color theme="1"/>
      <name val="Arial"/>
      <family val="2"/>
    </font>
    <font>
      <b/>
      <sz val="11"/>
      <color rgb="FF000000"/>
      <name val="Arial"/>
      <family val="2"/>
    </font>
    <font>
      <sz val="11"/>
      <color rgb="FF000000"/>
      <name val="Arial"/>
      <family val="2"/>
    </font>
    <font>
      <b/>
      <sz val="11"/>
      <color theme="1"/>
      <name val="Calibri"/>
      <family val="2"/>
    </font>
    <font>
      <sz val="11"/>
      <color theme="1"/>
      <name val="Calibri"/>
      <family val="2"/>
    </font>
    <font>
      <sz val="11"/>
      <color rgb="FF3F3F76"/>
      <name val="Calibri"/>
      <family val="2"/>
    </font>
    <font>
      <b/>
      <sz val="11"/>
      <color rgb="FFFA7D00"/>
      <name val="Calibri"/>
      <family val="2"/>
    </font>
    <font>
      <i/>
      <sz val="11"/>
      <color theme="1"/>
      <name val="Calibri"/>
      <family val="2"/>
    </font>
    <font>
      <sz val="11"/>
      <name val="Calibri"/>
      <family val="2"/>
    </font>
    <font>
      <vertAlign val="superscript"/>
      <sz val="11"/>
      <color theme="1"/>
      <name val="Calibri"/>
      <family val="2"/>
    </font>
    <font>
      <vertAlign val="subscript"/>
      <sz val="11"/>
      <color theme="1"/>
      <name val="Calibri"/>
      <family val="2"/>
    </font>
  </fonts>
  <fills count="5">
    <fill>
      <patternFill patternType="none"/>
    </fill>
    <fill>
      <patternFill patternType="gray125"/>
    </fill>
    <fill>
      <patternFill patternType="solid">
        <fgColor rgb="FFD9D9D9"/>
        <bgColor rgb="FFD9D9D9"/>
      </patternFill>
    </fill>
    <fill>
      <patternFill patternType="solid">
        <fgColor rgb="FFF2F2F2"/>
        <bgColor rgb="FFF2F2F2"/>
      </patternFill>
    </fill>
    <fill>
      <patternFill patternType="solid">
        <fgColor rgb="FFFFCC99"/>
        <bgColor rgb="FFFFCC99"/>
      </patternFill>
    </fill>
  </fills>
  <borders count="11">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7F7F7F"/>
      </left>
      <right style="thin">
        <color rgb="FF7F7F7F"/>
      </right>
      <top style="thin">
        <color rgb="FF7F7F7F"/>
      </top>
      <bottom style="thin">
        <color rgb="FF7F7F7F"/>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63">
    <xf numFmtId="0" fontId="0" fillId="0" borderId="0" xfId="0" applyFont="1" applyAlignment="1"/>
    <xf numFmtId="0" fontId="1" fillId="0" borderId="0" xfId="0" applyFont="1"/>
    <xf numFmtId="164" fontId="1" fillId="0" borderId="0" xfId="0" applyNumberFormat="1" applyFont="1"/>
    <xf numFmtId="0" fontId="2" fillId="0" borderId="0" xfId="0" applyFont="1"/>
    <xf numFmtId="0" fontId="3" fillId="0" borderId="0" xfId="0" applyFont="1" applyAlignment="1">
      <alignment vertical="top" wrapText="1"/>
    </xf>
    <xf numFmtId="0" fontId="1" fillId="0" borderId="0" xfId="0" applyFont="1" applyAlignment="1">
      <alignment vertical="center"/>
    </xf>
    <xf numFmtId="164" fontId="4" fillId="0" borderId="0" xfId="0" applyNumberFormat="1" applyFont="1" applyAlignment="1">
      <alignment horizontal="center" vertical="center"/>
    </xf>
    <xf numFmtId="164" fontId="5" fillId="0" borderId="0" xfId="0" applyNumberFormat="1" applyFont="1" applyAlignment="1">
      <alignment horizontal="center" vertical="center" wrapText="1"/>
    </xf>
    <xf numFmtId="49" fontId="6" fillId="0" borderId="0" xfId="0" applyNumberFormat="1" applyFont="1" applyAlignment="1">
      <alignment horizontal="center" vertical="center"/>
    </xf>
    <xf numFmtId="0" fontId="7" fillId="0" borderId="0" xfId="0" applyFont="1"/>
    <xf numFmtId="0" fontId="8" fillId="2" borderId="1" xfId="0" applyFont="1" applyFill="1" applyBorder="1" applyAlignment="1">
      <alignment horizontal="center" vertical="center" wrapText="1"/>
    </xf>
    <xf numFmtId="0" fontId="8" fillId="3" borderId="1" xfId="0" applyFont="1" applyFill="1" applyBorder="1" applyAlignment="1">
      <alignment horizontal="left" vertical="center" wrapText="1"/>
    </xf>
    <xf numFmtId="0" fontId="8" fillId="3" borderId="1" xfId="0" applyFont="1" applyFill="1" applyBorder="1" applyAlignment="1">
      <alignment vertical="center" wrapText="1"/>
    </xf>
    <xf numFmtId="0" fontId="8" fillId="0" borderId="1" xfId="0" applyFont="1" applyBorder="1" applyAlignment="1">
      <alignment horizontal="left" vertical="center" wrapText="1"/>
    </xf>
    <xf numFmtId="0" fontId="8" fillId="0" borderId="1" xfId="0" applyFont="1" applyBorder="1" applyAlignment="1">
      <alignment vertical="center" wrapText="1"/>
    </xf>
    <xf numFmtId="0" fontId="9" fillId="0" borderId="1" xfId="0" applyFont="1" applyBorder="1" applyAlignment="1">
      <alignment vertical="center" wrapText="1"/>
    </xf>
    <xf numFmtId="0" fontId="7" fillId="0" borderId="2" xfId="0" applyFont="1" applyBorder="1" applyAlignment="1">
      <alignment vertical="center" wrapText="1"/>
    </xf>
    <xf numFmtId="0" fontId="7" fillId="0" borderId="3" xfId="0" applyFont="1" applyBorder="1" applyAlignment="1">
      <alignment vertical="center" wrapText="1"/>
    </xf>
    <xf numFmtId="0" fontId="7" fillId="0" borderId="4" xfId="0" applyFont="1" applyBorder="1" applyAlignment="1">
      <alignment vertical="center" wrapText="1"/>
    </xf>
    <xf numFmtId="0" fontId="0" fillId="0" borderId="5" xfId="0" applyFont="1" applyBorder="1" applyAlignment="1">
      <alignment vertical="center" wrapText="1"/>
    </xf>
    <xf numFmtId="0" fontId="0" fillId="0" borderId="6" xfId="0" applyFont="1" applyBorder="1" applyAlignment="1">
      <alignment vertical="center" wrapText="1"/>
    </xf>
    <xf numFmtId="0" fontId="0" fillId="0" borderId="7" xfId="0" applyFont="1" applyBorder="1" applyAlignment="1">
      <alignment vertical="center" wrapText="1"/>
    </xf>
    <xf numFmtId="0" fontId="7" fillId="0" borderId="0" xfId="0" applyFont="1" applyAlignment="1">
      <alignment vertical="center"/>
    </xf>
    <xf numFmtId="0" fontId="8" fillId="3" borderId="1" xfId="0" applyFont="1" applyFill="1" applyBorder="1" applyAlignment="1">
      <alignment horizontal="center" vertical="center" wrapText="1"/>
    </xf>
    <xf numFmtId="164" fontId="10" fillId="0" borderId="1" xfId="0" applyNumberFormat="1" applyFont="1" applyBorder="1" applyAlignment="1">
      <alignment horizontal="center" vertical="center" wrapText="1"/>
    </xf>
    <xf numFmtId="0" fontId="10" fillId="0" borderId="1" xfId="0" applyFont="1" applyBorder="1" applyAlignment="1">
      <alignment horizontal="center" vertical="center" wrapText="1"/>
    </xf>
    <xf numFmtId="14" fontId="10" fillId="0" borderId="1" xfId="0" applyNumberFormat="1" applyFont="1" applyBorder="1" applyAlignment="1">
      <alignment horizontal="center" vertical="center" wrapText="1"/>
    </xf>
    <xf numFmtId="0" fontId="11" fillId="0" borderId="0" xfId="0" applyFont="1"/>
    <xf numFmtId="164" fontId="12" fillId="0" borderId="0" xfId="0" applyNumberFormat="1" applyFont="1" applyAlignment="1">
      <alignment vertical="center"/>
    </xf>
    <xf numFmtId="0" fontId="13" fillId="0" borderId="0" xfId="0" applyFont="1" applyAlignment="1">
      <alignment horizontal="left" vertical="top"/>
    </xf>
    <xf numFmtId="0" fontId="1" fillId="0" borderId="0" xfId="0" applyFont="1" applyAlignment="1">
      <alignment vertical="top"/>
    </xf>
    <xf numFmtId="0" fontId="3" fillId="0" borderId="0" xfId="0" applyFont="1" applyAlignment="1">
      <alignment horizontal="left" vertical="top" wrapText="1"/>
    </xf>
    <xf numFmtId="0" fontId="0" fillId="0" borderId="0" xfId="0" applyFont="1"/>
    <xf numFmtId="164" fontId="14" fillId="0" borderId="0" xfId="0" applyNumberFormat="1" applyFont="1"/>
    <xf numFmtId="164" fontId="15" fillId="0" borderId="0" xfId="0" applyNumberFormat="1" applyFont="1"/>
    <xf numFmtId="0" fontId="15" fillId="0" borderId="0" xfId="0" applyFont="1"/>
    <xf numFmtId="0" fontId="16" fillId="0" borderId="0" xfId="0" applyFont="1"/>
    <xf numFmtId="0" fontId="17" fillId="0" borderId="0" xfId="0" applyFont="1"/>
    <xf numFmtId="164" fontId="19" fillId="3" borderId="8" xfId="0" applyNumberFormat="1" applyFont="1" applyFill="1" applyBorder="1"/>
    <xf numFmtId="165" fontId="19" fillId="3" borderId="8" xfId="0" applyNumberFormat="1" applyFont="1" applyFill="1" applyBorder="1"/>
    <xf numFmtId="1" fontId="19" fillId="3" borderId="8" xfId="0" applyNumberFormat="1" applyFont="1" applyFill="1" applyBorder="1" applyAlignment="1">
      <alignment horizontal="center"/>
    </xf>
    <xf numFmtId="0" fontId="19" fillId="3" borderId="8" xfId="0" applyFont="1" applyFill="1" applyBorder="1" applyAlignment="1">
      <alignment horizontal="center"/>
    </xf>
    <xf numFmtId="0" fontId="0" fillId="0" borderId="0" xfId="0" applyFont="1" applyAlignment="1">
      <alignment horizontal="center"/>
    </xf>
    <xf numFmtId="0" fontId="20" fillId="0" borderId="0" xfId="0" applyFont="1"/>
    <xf numFmtId="21" fontId="0" fillId="0" borderId="0" xfId="0" applyNumberFormat="1" applyFont="1"/>
    <xf numFmtId="21" fontId="0" fillId="0" borderId="0" xfId="0" applyNumberFormat="1" applyFont="1"/>
    <xf numFmtId="1" fontId="0" fillId="0" borderId="0" xfId="0" applyNumberFormat="1" applyFont="1"/>
    <xf numFmtId="1" fontId="0" fillId="0" borderId="0" xfId="0" applyNumberFormat="1" applyFont="1" applyAlignment="1">
      <alignment wrapText="1"/>
    </xf>
    <xf numFmtId="0" fontId="0" fillId="0" borderId="0" xfId="0" applyFont="1" applyAlignment="1">
      <alignment wrapText="1"/>
    </xf>
    <xf numFmtId="1" fontId="0" fillId="0" borderId="0" xfId="0" applyNumberFormat="1" applyFont="1" applyAlignment="1">
      <alignment horizontal="center"/>
    </xf>
    <xf numFmtId="0" fontId="0" fillId="0" borderId="1" xfId="0" applyFont="1" applyBorder="1"/>
    <xf numFmtId="2" fontId="0" fillId="0" borderId="1" xfId="0" applyNumberFormat="1" applyFont="1" applyBorder="1"/>
    <xf numFmtId="164" fontId="0" fillId="0" borderId="1" xfId="0" applyNumberFormat="1" applyFont="1" applyBorder="1"/>
    <xf numFmtId="0" fontId="17" fillId="0" borderId="0" xfId="0" applyFont="1" applyAlignment="1">
      <alignment wrapText="1"/>
    </xf>
    <xf numFmtId="0" fontId="16" fillId="0" borderId="0" xfId="0" applyFont="1" applyAlignment="1"/>
    <xf numFmtId="0" fontId="16" fillId="0" borderId="0" xfId="0" applyFont="1" applyAlignment="1">
      <alignment wrapText="1"/>
    </xf>
    <xf numFmtId="0" fontId="18" fillId="4" borderId="8" xfId="0" applyFont="1" applyFill="1" applyBorder="1" applyProtection="1">
      <protection locked="0"/>
    </xf>
    <xf numFmtId="0" fontId="18" fillId="4" borderId="8" xfId="0" applyFont="1" applyFill="1" applyBorder="1" applyAlignment="1" applyProtection="1">
      <alignment horizontal="center"/>
      <protection locked="0"/>
    </xf>
    <xf numFmtId="0" fontId="20" fillId="0" borderId="0" xfId="0" applyFont="1" applyAlignment="1">
      <alignment horizontal="left" wrapText="1"/>
    </xf>
    <xf numFmtId="0" fontId="0" fillId="0" borderId="6" xfId="0" applyFont="1" applyBorder="1" applyAlignment="1">
      <alignment horizontal="center"/>
    </xf>
    <xf numFmtId="0" fontId="21" fillId="0" borderId="6" xfId="0" applyFont="1" applyBorder="1"/>
    <xf numFmtId="0" fontId="0" fillId="0" borderId="9" xfId="0" applyFont="1" applyBorder="1" applyAlignment="1">
      <alignment horizontal="center"/>
    </xf>
    <xf numFmtId="0" fontId="21" fillId="0" borderId="10" xfId="0"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2.xml"/><Relationship Id="rId7" Type="http://schemas.openxmlformats.org/officeDocument/2006/relationships/sharedStrings" Target="sharedStrings.xml"/><Relationship Id="rId2" Type="http://schemas.openxmlformats.org/officeDocument/2006/relationships/chartsheet" Target="chartsheets/sheet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protection>
    <c:chartObject val="0"/>
    <c:data val="0"/>
    <c:formatting val="0"/>
    <c:selection val="0"/>
    <c:userInterface val="0"/>
  </c:protection>
  <c:chart>
    <c:title>
      <c:tx>
        <c:rich>
          <a:bodyPr/>
          <a:lstStyle/>
          <a:p>
            <a:pPr lvl="0">
              <a:defRPr sz="3200" b="1" i="0">
                <a:solidFill>
                  <a:sysClr val="windowText" lastClr="000000"/>
                </a:solidFill>
                <a:latin typeface="+mn-lt"/>
              </a:defRPr>
            </a:pPr>
            <a:r>
              <a:rPr lang="en-GB" sz="3200" b="1" i="0">
                <a:solidFill>
                  <a:sysClr val="windowText" lastClr="000000"/>
                </a:solidFill>
                <a:latin typeface="+mn-lt"/>
              </a:rPr>
              <a:t>Air Quality Calculation</a:t>
            </a:r>
          </a:p>
        </c:rich>
      </c:tx>
      <c:layout>
        <c:manualLayout>
          <c:xMode val="edge"/>
          <c:yMode val="edge"/>
          <c:x val="0.41707128344729372"/>
          <c:y val="2.1734587251828631E-2"/>
        </c:manualLayout>
      </c:layout>
      <c:overlay val="0"/>
    </c:title>
    <c:autoTitleDeleted val="0"/>
    <c:plotArea>
      <c:layout>
        <c:manualLayout>
          <c:layoutTarget val="inner"/>
          <c:xMode val="edge"/>
          <c:yMode val="edge"/>
          <c:x val="7.7667165331058774E-2"/>
          <c:y val="9.801587967648244E-2"/>
          <c:w val="0.88451370249628491"/>
          <c:h val="0.79256936456610638"/>
        </c:manualLayout>
      </c:layout>
      <c:lineChart>
        <c:grouping val="standard"/>
        <c:varyColors val="1"/>
        <c:ser>
          <c:idx val="0"/>
          <c:order val="0"/>
          <c:tx>
            <c:v>CO2 (ppm)</c:v>
          </c:tx>
          <c:spPr>
            <a:ln cmpd="sng">
              <a:solidFill>
                <a:srgbClr val="4F81BD"/>
              </a:solidFill>
            </a:ln>
          </c:spPr>
          <c:marker>
            <c:symbol val="none"/>
          </c:marker>
          <c:cat>
            <c:numRef>
              <c:f>Inputs!$M$25:$M$77</c:f>
              <c:numCache>
                <c:formatCode>h:mm:ss</c:formatCode>
                <c:ptCount val="53"/>
                <c:pt idx="0">
                  <c:v>0.33333333333333331</c:v>
                </c:pt>
                <c:pt idx="1">
                  <c:v>0.34375</c:v>
                </c:pt>
                <c:pt idx="2">
                  <c:v>0.35416666666666702</c:v>
                </c:pt>
                <c:pt idx="3">
                  <c:v>0.36458333333333298</c:v>
                </c:pt>
                <c:pt idx="4">
                  <c:v>0.375</c:v>
                </c:pt>
                <c:pt idx="5">
                  <c:v>0.38541666666666702</c:v>
                </c:pt>
                <c:pt idx="6">
                  <c:v>0.39583333333333298</c:v>
                </c:pt>
                <c:pt idx="7">
                  <c:v>0.40625</c:v>
                </c:pt>
                <c:pt idx="8">
                  <c:v>0.41666666666666702</c:v>
                </c:pt>
                <c:pt idx="9">
                  <c:v>0.42708333333333298</c:v>
                </c:pt>
                <c:pt idx="10">
                  <c:v>0.4375</c:v>
                </c:pt>
                <c:pt idx="11">
                  <c:v>0.44791666666666702</c:v>
                </c:pt>
                <c:pt idx="12">
                  <c:v>0.45833333333333298</c:v>
                </c:pt>
                <c:pt idx="13">
                  <c:v>0.46875</c:v>
                </c:pt>
                <c:pt idx="14">
                  <c:v>0.47916666666666702</c:v>
                </c:pt>
                <c:pt idx="15">
                  <c:v>0.48958333333333298</c:v>
                </c:pt>
                <c:pt idx="16">
                  <c:v>0.5</c:v>
                </c:pt>
                <c:pt idx="17">
                  <c:v>0.51041666666666696</c:v>
                </c:pt>
                <c:pt idx="18">
                  <c:v>0.52083333333333304</c:v>
                </c:pt>
                <c:pt idx="19">
                  <c:v>0.53125</c:v>
                </c:pt>
                <c:pt idx="20">
                  <c:v>0.54166666666666696</c:v>
                </c:pt>
                <c:pt idx="21">
                  <c:v>0.55208333333333304</c:v>
                </c:pt>
                <c:pt idx="22">
                  <c:v>0.5625</c:v>
                </c:pt>
                <c:pt idx="23">
                  <c:v>0.57291666666666696</c:v>
                </c:pt>
                <c:pt idx="24">
                  <c:v>0.58333333333333304</c:v>
                </c:pt>
                <c:pt idx="25">
                  <c:v>0.59375</c:v>
                </c:pt>
                <c:pt idx="26">
                  <c:v>0.60416666666666696</c:v>
                </c:pt>
                <c:pt idx="27">
                  <c:v>0.61458333333333304</c:v>
                </c:pt>
                <c:pt idx="28">
                  <c:v>0.625</c:v>
                </c:pt>
                <c:pt idx="29">
                  <c:v>0.63541666666666696</c:v>
                </c:pt>
                <c:pt idx="30">
                  <c:v>0.64583333333333404</c:v>
                </c:pt>
                <c:pt idx="31">
                  <c:v>0.65625</c:v>
                </c:pt>
                <c:pt idx="32">
                  <c:v>0.66666666666666696</c:v>
                </c:pt>
                <c:pt idx="33">
                  <c:v>0.67708333333333404</c:v>
                </c:pt>
                <c:pt idx="34">
                  <c:v>0.6875</c:v>
                </c:pt>
                <c:pt idx="35">
                  <c:v>0.69791666666666696</c:v>
                </c:pt>
                <c:pt idx="36">
                  <c:v>0.70833333333333404</c:v>
                </c:pt>
                <c:pt idx="37">
                  <c:v>0.71875</c:v>
                </c:pt>
                <c:pt idx="38">
                  <c:v>0.72916666666666696</c:v>
                </c:pt>
                <c:pt idx="39">
                  <c:v>0.73958333333333404</c:v>
                </c:pt>
                <c:pt idx="40">
                  <c:v>0.75</c:v>
                </c:pt>
                <c:pt idx="41">
                  <c:v>0.76041666666666696</c:v>
                </c:pt>
                <c:pt idx="42">
                  <c:v>0.77083333333333404</c:v>
                </c:pt>
                <c:pt idx="43">
                  <c:v>0.78125</c:v>
                </c:pt>
                <c:pt idx="44">
                  <c:v>0.79166666666666696</c:v>
                </c:pt>
                <c:pt idx="45">
                  <c:v>0.80208333333333404</c:v>
                </c:pt>
                <c:pt idx="46">
                  <c:v>0.812500000000001</c:v>
                </c:pt>
                <c:pt idx="47">
                  <c:v>0.82291666666666696</c:v>
                </c:pt>
                <c:pt idx="48">
                  <c:v>0.83333333333333404</c:v>
                </c:pt>
                <c:pt idx="49">
                  <c:v>0.843750000000001</c:v>
                </c:pt>
                <c:pt idx="50">
                  <c:v>0.85416666666666696</c:v>
                </c:pt>
                <c:pt idx="51">
                  <c:v>0.86458333333333404</c:v>
                </c:pt>
                <c:pt idx="52">
                  <c:v>0.875000000000001</c:v>
                </c:pt>
              </c:numCache>
            </c:numRef>
          </c:cat>
          <c:val>
            <c:numRef>
              <c:f>Inputs!$N$25:$N$77</c:f>
              <c:numCache>
                <c:formatCode>0</c:formatCode>
                <c:ptCount val="53"/>
                <c:pt idx="0">
                  <c:v>390</c:v>
                </c:pt>
                <c:pt idx="1">
                  <c:v>390</c:v>
                </c:pt>
                <c:pt idx="2">
                  <c:v>390</c:v>
                </c:pt>
                <c:pt idx="3">
                  <c:v>390</c:v>
                </c:pt>
                <c:pt idx="4">
                  <c:v>390</c:v>
                </c:pt>
                <c:pt idx="5">
                  <c:v>882.07090961249378</c:v>
                </c:pt>
                <c:pt idx="6">
                  <c:v>980.03565566775706</c:v>
                </c:pt>
                <c:pt idx="7">
                  <c:v>999.53912820026233</c:v>
                </c:pt>
                <c:pt idx="8">
                  <c:v>1003.4220090951059</c:v>
                </c:pt>
                <c:pt idx="9">
                  <c:v>1004.1950388219103</c:v>
                </c:pt>
                <c:pt idx="10">
                  <c:v>1004.3489387160116</c:v>
                </c:pt>
                <c:pt idx="11">
                  <c:v>1004.3795781294559</c:v>
                </c:pt>
                <c:pt idx="12">
                  <c:v>1004.3856780274558</c:v>
                </c:pt>
                <c:pt idx="13">
                  <c:v>1004.386892435678</c:v>
                </c:pt>
                <c:pt idx="14">
                  <c:v>1004.3871342081355</c:v>
                </c:pt>
                <c:pt idx="15">
                  <c:v>1004.3871823418027</c:v>
                </c:pt>
                <c:pt idx="16">
                  <c:v>1004.3871919245728</c:v>
                </c:pt>
                <c:pt idx="17">
                  <c:v>543.07071607066143</c:v>
                </c:pt>
                <c:pt idx="18">
                  <c:v>451.22876702367006</c:v>
                </c:pt>
                <c:pt idx="19">
                  <c:v>432.94426160006299</c:v>
                </c:pt>
                <c:pt idx="20">
                  <c:v>429.30406077620131</c:v>
                </c:pt>
                <c:pt idx="21">
                  <c:v>889.89582317203235</c:v>
                </c:pt>
                <c:pt idx="22">
                  <c:v>981.59349144871828</c:v>
                </c:pt>
                <c:pt idx="23">
                  <c:v>999.8492724979568</c:v>
                </c:pt>
                <c:pt idx="24">
                  <c:v>1003.4837546825214</c:v>
                </c:pt>
                <c:pt idx="25">
                  <c:v>1004.2073315436973</c:v>
                </c:pt>
                <c:pt idx="26">
                  <c:v>1004.3513860327389</c:v>
                </c:pt>
                <c:pt idx="27">
                  <c:v>1004.3800653575302</c:v>
                </c:pt>
                <c:pt idx="28">
                  <c:v>1004.385775028058</c:v>
                </c:pt>
                <c:pt idx="29">
                  <c:v>1004.3869117472024</c:v>
                </c:pt>
                <c:pt idx="30">
                  <c:v>1004.3871380528021</c:v>
                </c:pt>
                <c:pt idx="31">
                  <c:v>1004.3871831072245</c:v>
                </c:pt>
                <c:pt idx="32">
                  <c:v>1004.3871920769581</c:v>
                </c:pt>
                <c:pt idx="33">
                  <c:v>512.31628425021847</c:v>
                </c:pt>
                <c:pt idx="34">
                  <c:v>414.3515385504752</c:v>
                </c:pt>
                <c:pt idx="35">
                  <c:v>394.84806608874914</c:v>
                </c:pt>
                <c:pt idx="36">
                  <c:v>390.96518520799663</c:v>
                </c:pt>
                <c:pt idx="37">
                  <c:v>390.19215548399751</c:v>
                </c:pt>
                <c:pt idx="38">
                  <c:v>390.03825559045498</c:v>
                </c:pt>
                <c:pt idx="39">
                  <c:v>390.00761617712186</c:v>
                </c:pt>
                <c:pt idx="40">
                  <c:v>390.00151627914408</c:v>
                </c:pt>
                <c:pt idx="41">
                  <c:v>390.00030187092631</c:v>
                </c:pt>
                <c:pt idx="42">
                  <c:v>390.00006009846965</c:v>
                </c:pt>
                <c:pt idx="43">
                  <c:v>390.00001196480264</c:v>
                </c:pt>
                <c:pt idx="44">
                  <c:v>390.00000238203239</c:v>
                </c:pt>
                <c:pt idx="45">
                  <c:v>390.00000047423083</c:v>
                </c:pt>
                <c:pt idx="46">
                  <c:v>390.000000094413</c:v>
                </c:pt>
                <c:pt idx="47">
                  <c:v>390.00000001879636</c:v>
                </c:pt>
                <c:pt idx="48">
                  <c:v>390.00000000374212</c:v>
                </c:pt>
                <c:pt idx="49">
                  <c:v>390.00000000074499</c:v>
                </c:pt>
                <c:pt idx="50">
                  <c:v>390.0000000001483</c:v>
                </c:pt>
                <c:pt idx="51">
                  <c:v>390.00000000002956</c:v>
                </c:pt>
                <c:pt idx="52">
                  <c:v>390.00000000000591</c:v>
                </c:pt>
              </c:numCache>
            </c:numRef>
          </c:val>
          <c:smooth val="0"/>
          <c:extLst>
            <c:ext xmlns:c16="http://schemas.microsoft.com/office/drawing/2014/chart" uri="{C3380CC4-5D6E-409C-BE32-E72D297353CC}">
              <c16:uniqueId val="{00000000-ECFC-493A-95C6-3E3BA77A1FF2}"/>
            </c:ext>
          </c:extLst>
        </c:ser>
        <c:ser>
          <c:idx val="1"/>
          <c:order val="1"/>
          <c:tx>
            <c:v>average CO2 (ppm) during occ day</c:v>
          </c:tx>
          <c:spPr>
            <a:ln cmpd="sng">
              <a:solidFill>
                <a:srgbClr val="C0504D"/>
              </a:solidFill>
            </a:ln>
          </c:spPr>
          <c:marker>
            <c:symbol val="none"/>
          </c:marker>
          <c:cat>
            <c:numRef>
              <c:f>Inputs!$M$25:$M$77</c:f>
              <c:numCache>
                <c:formatCode>h:mm:ss</c:formatCode>
                <c:ptCount val="53"/>
                <c:pt idx="0">
                  <c:v>0.33333333333333331</c:v>
                </c:pt>
                <c:pt idx="1">
                  <c:v>0.34375</c:v>
                </c:pt>
                <c:pt idx="2">
                  <c:v>0.35416666666666702</c:v>
                </c:pt>
                <c:pt idx="3">
                  <c:v>0.36458333333333298</c:v>
                </c:pt>
                <c:pt idx="4">
                  <c:v>0.375</c:v>
                </c:pt>
                <c:pt idx="5">
                  <c:v>0.38541666666666702</c:v>
                </c:pt>
                <c:pt idx="6">
                  <c:v>0.39583333333333298</c:v>
                </c:pt>
                <c:pt idx="7">
                  <c:v>0.40625</c:v>
                </c:pt>
                <c:pt idx="8">
                  <c:v>0.41666666666666702</c:v>
                </c:pt>
                <c:pt idx="9">
                  <c:v>0.42708333333333298</c:v>
                </c:pt>
                <c:pt idx="10">
                  <c:v>0.4375</c:v>
                </c:pt>
                <c:pt idx="11">
                  <c:v>0.44791666666666702</c:v>
                </c:pt>
                <c:pt idx="12">
                  <c:v>0.45833333333333298</c:v>
                </c:pt>
                <c:pt idx="13">
                  <c:v>0.46875</c:v>
                </c:pt>
                <c:pt idx="14">
                  <c:v>0.47916666666666702</c:v>
                </c:pt>
                <c:pt idx="15">
                  <c:v>0.48958333333333298</c:v>
                </c:pt>
                <c:pt idx="16">
                  <c:v>0.5</c:v>
                </c:pt>
                <c:pt idx="17">
                  <c:v>0.51041666666666696</c:v>
                </c:pt>
                <c:pt idx="18">
                  <c:v>0.52083333333333304</c:v>
                </c:pt>
                <c:pt idx="19">
                  <c:v>0.53125</c:v>
                </c:pt>
                <c:pt idx="20">
                  <c:v>0.54166666666666696</c:v>
                </c:pt>
                <c:pt idx="21">
                  <c:v>0.55208333333333304</c:v>
                </c:pt>
                <c:pt idx="22">
                  <c:v>0.5625</c:v>
                </c:pt>
                <c:pt idx="23">
                  <c:v>0.57291666666666696</c:v>
                </c:pt>
                <c:pt idx="24">
                  <c:v>0.58333333333333304</c:v>
                </c:pt>
                <c:pt idx="25">
                  <c:v>0.59375</c:v>
                </c:pt>
                <c:pt idx="26">
                  <c:v>0.60416666666666696</c:v>
                </c:pt>
                <c:pt idx="27">
                  <c:v>0.61458333333333304</c:v>
                </c:pt>
                <c:pt idx="28">
                  <c:v>0.625</c:v>
                </c:pt>
                <c:pt idx="29">
                  <c:v>0.63541666666666696</c:v>
                </c:pt>
                <c:pt idx="30">
                  <c:v>0.64583333333333404</c:v>
                </c:pt>
                <c:pt idx="31">
                  <c:v>0.65625</c:v>
                </c:pt>
                <c:pt idx="32">
                  <c:v>0.66666666666666696</c:v>
                </c:pt>
                <c:pt idx="33">
                  <c:v>0.67708333333333404</c:v>
                </c:pt>
                <c:pt idx="34">
                  <c:v>0.6875</c:v>
                </c:pt>
                <c:pt idx="35">
                  <c:v>0.69791666666666696</c:v>
                </c:pt>
                <c:pt idx="36">
                  <c:v>0.70833333333333404</c:v>
                </c:pt>
                <c:pt idx="37">
                  <c:v>0.71875</c:v>
                </c:pt>
                <c:pt idx="38">
                  <c:v>0.72916666666666696</c:v>
                </c:pt>
                <c:pt idx="39">
                  <c:v>0.73958333333333404</c:v>
                </c:pt>
                <c:pt idx="40">
                  <c:v>0.75</c:v>
                </c:pt>
                <c:pt idx="41">
                  <c:v>0.76041666666666696</c:v>
                </c:pt>
                <c:pt idx="42">
                  <c:v>0.77083333333333404</c:v>
                </c:pt>
                <c:pt idx="43">
                  <c:v>0.78125</c:v>
                </c:pt>
                <c:pt idx="44">
                  <c:v>0.79166666666666696</c:v>
                </c:pt>
                <c:pt idx="45">
                  <c:v>0.80208333333333404</c:v>
                </c:pt>
                <c:pt idx="46">
                  <c:v>0.812500000000001</c:v>
                </c:pt>
                <c:pt idx="47">
                  <c:v>0.82291666666666696</c:v>
                </c:pt>
                <c:pt idx="48">
                  <c:v>0.83333333333333404</c:v>
                </c:pt>
                <c:pt idx="49">
                  <c:v>0.843750000000001</c:v>
                </c:pt>
                <c:pt idx="50">
                  <c:v>0.85416666666666696</c:v>
                </c:pt>
                <c:pt idx="51">
                  <c:v>0.86458333333333404</c:v>
                </c:pt>
                <c:pt idx="52">
                  <c:v>0.875000000000001</c:v>
                </c:pt>
              </c:numCache>
            </c:numRef>
          </c:cat>
          <c:val>
            <c:numRef>
              <c:f>Inputs!$P$25:$P$77</c:f>
              <c:numCache>
                <c:formatCode>0</c:formatCode>
                <c:ptCount val="53"/>
                <c:pt idx="0">
                  <c:v>894.70647411863297</c:v>
                </c:pt>
                <c:pt idx="1">
                  <c:v>894.70647411863297</c:v>
                </c:pt>
                <c:pt idx="2">
                  <c:v>894.70647411863297</c:v>
                </c:pt>
                <c:pt idx="3">
                  <c:v>894.70647411863297</c:v>
                </c:pt>
                <c:pt idx="4">
                  <c:v>894.70647411863297</c:v>
                </c:pt>
                <c:pt idx="5">
                  <c:v>894.70647411863297</c:v>
                </c:pt>
                <c:pt idx="6">
                  <c:v>894.70647411863297</c:v>
                </c:pt>
                <c:pt idx="7">
                  <c:v>894.70647411863297</c:v>
                </c:pt>
                <c:pt idx="8">
                  <c:v>894.70647411863297</c:v>
                </c:pt>
                <c:pt idx="9">
                  <c:v>894.70647411863297</c:v>
                </c:pt>
                <c:pt idx="10">
                  <c:v>894.70647411863297</c:v>
                </c:pt>
                <c:pt idx="11">
                  <c:v>894.70647411863297</c:v>
                </c:pt>
                <c:pt idx="12">
                  <c:v>894.70647411863297</c:v>
                </c:pt>
                <c:pt idx="13">
                  <c:v>894.70647411863297</c:v>
                </c:pt>
                <c:pt idx="14">
                  <c:v>894.70647411863297</c:v>
                </c:pt>
                <c:pt idx="15">
                  <c:v>894.70647411863297</c:v>
                </c:pt>
                <c:pt idx="16">
                  <c:v>894.70647411863297</c:v>
                </c:pt>
                <c:pt idx="17">
                  <c:v>894.70647411863297</c:v>
                </c:pt>
                <c:pt idx="18">
                  <c:v>894.70647411863297</c:v>
                </c:pt>
                <c:pt idx="19">
                  <c:v>894.70647411863297</c:v>
                </c:pt>
                <c:pt idx="20">
                  <c:v>894.70647411863297</c:v>
                </c:pt>
                <c:pt idx="21">
                  <c:v>894.70647411863297</c:v>
                </c:pt>
                <c:pt idx="22">
                  <c:v>894.70647411863297</c:v>
                </c:pt>
                <c:pt idx="23">
                  <c:v>894.70647411863297</c:v>
                </c:pt>
                <c:pt idx="24">
                  <c:v>894.70647411863297</c:v>
                </c:pt>
                <c:pt idx="25">
                  <c:v>894.70647411863297</c:v>
                </c:pt>
                <c:pt idx="26">
                  <c:v>894.70647411863297</c:v>
                </c:pt>
                <c:pt idx="27">
                  <c:v>894.70647411863297</c:v>
                </c:pt>
                <c:pt idx="28">
                  <c:v>894.70647411863297</c:v>
                </c:pt>
                <c:pt idx="29">
                  <c:v>894.70647411863297</c:v>
                </c:pt>
                <c:pt idx="30">
                  <c:v>894.70647411863297</c:v>
                </c:pt>
                <c:pt idx="31">
                  <c:v>894.70647411863297</c:v>
                </c:pt>
                <c:pt idx="32">
                  <c:v>894.70647411863297</c:v>
                </c:pt>
                <c:pt idx="33">
                  <c:v>894.70647411863297</c:v>
                </c:pt>
                <c:pt idx="34">
                  <c:v>894.70647411863297</c:v>
                </c:pt>
                <c:pt idx="35">
                  <c:v>894.70647411863297</c:v>
                </c:pt>
                <c:pt idx="36">
                  <c:v>894.70647411863297</c:v>
                </c:pt>
                <c:pt idx="37">
                  <c:v>894.70647411863297</c:v>
                </c:pt>
                <c:pt idx="38">
                  <c:v>894.70647411863297</c:v>
                </c:pt>
                <c:pt idx="39">
                  <c:v>894.70647411863297</c:v>
                </c:pt>
                <c:pt idx="40">
                  <c:v>894.70647411863297</c:v>
                </c:pt>
                <c:pt idx="41">
                  <c:v>894.70647411863297</c:v>
                </c:pt>
                <c:pt idx="42">
                  <c:v>894.70647411863297</c:v>
                </c:pt>
                <c:pt idx="43">
                  <c:v>894.70647411863297</c:v>
                </c:pt>
                <c:pt idx="44">
                  <c:v>894.70647411863297</c:v>
                </c:pt>
                <c:pt idx="45">
                  <c:v>894.70647411863297</c:v>
                </c:pt>
                <c:pt idx="46">
                  <c:v>894.70647411863297</c:v>
                </c:pt>
                <c:pt idx="47">
                  <c:v>894.70647411863297</c:v>
                </c:pt>
                <c:pt idx="48">
                  <c:v>894.70647411863297</c:v>
                </c:pt>
                <c:pt idx="49">
                  <c:v>894.70647411863297</c:v>
                </c:pt>
                <c:pt idx="50">
                  <c:v>894.70647411863297</c:v>
                </c:pt>
                <c:pt idx="51">
                  <c:v>894.70647411863297</c:v>
                </c:pt>
                <c:pt idx="52">
                  <c:v>894.70647411863297</c:v>
                </c:pt>
              </c:numCache>
            </c:numRef>
          </c:val>
          <c:smooth val="0"/>
          <c:extLst>
            <c:ext xmlns:c16="http://schemas.microsoft.com/office/drawing/2014/chart" uri="{C3380CC4-5D6E-409C-BE32-E72D297353CC}">
              <c16:uniqueId val="{00000001-ECFC-493A-95C6-3E3BA77A1FF2}"/>
            </c:ext>
          </c:extLst>
        </c:ser>
        <c:dLbls>
          <c:showLegendKey val="0"/>
          <c:showVal val="0"/>
          <c:showCatName val="0"/>
          <c:showSerName val="0"/>
          <c:showPercent val="0"/>
          <c:showBubbleSize val="0"/>
        </c:dLbls>
        <c:marker val="1"/>
        <c:smooth val="0"/>
        <c:axId val="726301645"/>
        <c:axId val="1870957277"/>
      </c:lineChart>
      <c:lineChart>
        <c:grouping val="standard"/>
        <c:varyColors val="1"/>
        <c:ser>
          <c:idx val="2"/>
          <c:order val="2"/>
          <c:tx>
            <c:v>occupancy</c:v>
          </c:tx>
          <c:spPr>
            <a:ln cmpd="sng">
              <a:solidFill>
                <a:srgbClr val="9BBB59"/>
              </a:solidFill>
            </a:ln>
          </c:spPr>
          <c:marker>
            <c:symbol val="none"/>
          </c:marker>
          <c:cat>
            <c:numRef>
              <c:f>Inputs!$M$25:$M$77</c:f>
              <c:numCache>
                <c:formatCode>h:mm:ss</c:formatCode>
                <c:ptCount val="53"/>
                <c:pt idx="0">
                  <c:v>0.33333333333333331</c:v>
                </c:pt>
                <c:pt idx="1">
                  <c:v>0.34375</c:v>
                </c:pt>
                <c:pt idx="2">
                  <c:v>0.35416666666666702</c:v>
                </c:pt>
                <c:pt idx="3">
                  <c:v>0.36458333333333298</c:v>
                </c:pt>
                <c:pt idx="4">
                  <c:v>0.375</c:v>
                </c:pt>
                <c:pt idx="5">
                  <c:v>0.38541666666666702</c:v>
                </c:pt>
                <c:pt idx="6">
                  <c:v>0.39583333333333298</c:v>
                </c:pt>
                <c:pt idx="7">
                  <c:v>0.40625</c:v>
                </c:pt>
                <c:pt idx="8">
                  <c:v>0.41666666666666702</c:v>
                </c:pt>
                <c:pt idx="9">
                  <c:v>0.42708333333333298</c:v>
                </c:pt>
                <c:pt idx="10">
                  <c:v>0.4375</c:v>
                </c:pt>
                <c:pt idx="11">
                  <c:v>0.44791666666666702</c:v>
                </c:pt>
                <c:pt idx="12">
                  <c:v>0.45833333333333298</c:v>
                </c:pt>
                <c:pt idx="13">
                  <c:v>0.46875</c:v>
                </c:pt>
                <c:pt idx="14">
                  <c:v>0.47916666666666702</c:v>
                </c:pt>
                <c:pt idx="15">
                  <c:v>0.48958333333333298</c:v>
                </c:pt>
                <c:pt idx="16">
                  <c:v>0.5</c:v>
                </c:pt>
                <c:pt idx="17">
                  <c:v>0.51041666666666696</c:v>
                </c:pt>
                <c:pt idx="18">
                  <c:v>0.52083333333333304</c:v>
                </c:pt>
                <c:pt idx="19">
                  <c:v>0.53125</c:v>
                </c:pt>
                <c:pt idx="20">
                  <c:v>0.54166666666666696</c:v>
                </c:pt>
                <c:pt idx="21">
                  <c:v>0.55208333333333304</c:v>
                </c:pt>
                <c:pt idx="22">
                  <c:v>0.5625</c:v>
                </c:pt>
                <c:pt idx="23">
                  <c:v>0.57291666666666696</c:v>
                </c:pt>
                <c:pt idx="24">
                  <c:v>0.58333333333333304</c:v>
                </c:pt>
                <c:pt idx="25">
                  <c:v>0.59375</c:v>
                </c:pt>
                <c:pt idx="26">
                  <c:v>0.60416666666666696</c:v>
                </c:pt>
                <c:pt idx="27">
                  <c:v>0.61458333333333304</c:v>
                </c:pt>
                <c:pt idx="28">
                  <c:v>0.625</c:v>
                </c:pt>
                <c:pt idx="29">
                  <c:v>0.63541666666666696</c:v>
                </c:pt>
                <c:pt idx="30">
                  <c:v>0.64583333333333404</c:v>
                </c:pt>
                <c:pt idx="31">
                  <c:v>0.65625</c:v>
                </c:pt>
                <c:pt idx="32">
                  <c:v>0.66666666666666696</c:v>
                </c:pt>
                <c:pt idx="33">
                  <c:v>0.67708333333333404</c:v>
                </c:pt>
                <c:pt idx="34">
                  <c:v>0.6875</c:v>
                </c:pt>
                <c:pt idx="35">
                  <c:v>0.69791666666666696</c:v>
                </c:pt>
                <c:pt idx="36">
                  <c:v>0.70833333333333404</c:v>
                </c:pt>
                <c:pt idx="37">
                  <c:v>0.71875</c:v>
                </c:pt>
                <c:pt idx="38">
                  <c:v>0.72916666666666696</c:v>
                </c:pt>
                <c:pt idx="39">
                  <c:v>0.73958333333333404</c:v>
                </c:pt>
                <c:pt idx="40">
                  <c:v>0.75</c:v>
                </c:pt>
                <c:pt idx="41">
                  <c:v>0.76041666666666696</c:v>
                </c:pt>
                <c:pt idx="42">
                  <c:v>0.77083333333333404</c:v>
                </c:pt>
                <c:pt idx="43">
                  <c:v>0.78125</c:v>
                </c:pt>
                <c:pt idx="44">
                  <c:v>0.79166666666666696</c:v>
                </c:pt>
                <c:pt idx="45">
                  <c:v>0.80208333333333404</c:v>
                </c:pt>
                <c:pt idx="46">
                  <c:v>0.812500000000001</c:v>
                </c:pt>
                <c:pt idx="47">
                  <c:v>0.82291666666666696</c:v>
                </c:pt>
                <c:pt idx="48">
                  <c:v>0.83333333333333404</c:v>
                </c:pt>
                <c:pt idx="49">
                  <c:v>0.843750000000001</c:v>
                </c:pt>
                <c:pt idx="50">
                  <c:v>0.85416666666666696</c:v>
                </c:pt>
                <c:pt idx="51">
                  <c:v>0.86458333333333404</c:v>
                </c:pt>
                <c:pt idx="52">
                  <c:v>0.875000000000001</c:v>
                </c:pt>
              </c:numCache>
            </c:numRef>
          </c:cat>
          <c:val>
            <c:numRef>
              <c:f>Inputs!$O$25:$O$77</c:f>
              <c:numCache>
                <c:formatCode>General</c:formatCode>
                <c:ptCount val="53"/>
                <c:pt idx="0">
                  <c:v>0</c:v>
                </c:pt>
                <c:pt idx="1">
                  <c:v>0</c:v>
                </c:pt>
                <c:pt idx="2">
                  <c:v>0</c:v>
                </c:pt>
                <c:pt idx="3">
                  <c:v>0</c:v>
                </c:pt>
                <c:pt idx="4">
                  <c:v>32</c:v>
                </c:pt>
                <c:pt idx="5">
                  <c:v>32</c:v>
                </c:pt>
                <c:pt idx="6">
                  <c:v>32</c:v>
                </c:pt>
                <c:pt idx="7">
                  <c:v>32</c:v>
                </c:pt>
                <c:pt idx="8">
                  <c:v>32</c:v>
                </c:pt>
                <c:pt idx="9">
                  <c:v>32</c:v>
                </c:pt>
                <c:pt idx="10">
                  <c:v>32</c:v>
                </c:pt>
                <c:pt idx="11">
                  <c:v>32</c:v>
                </c:pt>
                <c:pt idx="12">
                  <c:v>32</c:v>
                </c:pt>
                <c:pt idx="13">
                  <c:v>32</c:v>
                </c:pt>
                <c:pt idx="14">
                  <c:v>32</c:v>
                </c:pt>
                <c:pt idx="15">
                  <c:v>32</c:v>
                </c:pt>
                <c:pt idx="16">
                  <c:v>2</c:v>
                </c:pt>
                <c:pt idx="17">
                  <c:v>2</c:v>
                </c:pt>
                <c:pt idx="18">
                  <c:v>2</c:v>
                </c:pt>
                <c:pt idx="19">
                  <c:v>2</c:v>
                </c:pt>
                <c:pt idx="20">
                  <c:v>32</c:v>
                </c:pt>
                <c:pt idx="21">
                  <c:v>32</c:v>
                </c:pt>
                <c:pt idx="22">
                  <c:v>32</c:v>
                </c:pt>
                <c:pt idx="23">
                  <c:v>32</c:v>
                </c:pt>
                <c:pt idx="24">
                  <c:v>32</c:v>
                </c:pt>
                <c:pt idx="25">
                  <c:v>32</c:v>
                </c:pt>
                <c:pt idx="26">
                  <c:v>32</c:v>
                </c:pt>
                <c:pt idx="27">
                  <c:v>32</c:v>
                </c:pt>
                <c:pt idx="28">
                  <c:v>32</c:v>
                </c:pt>
                <c:pt idx="29">
                  <c:v>32</c:v>
                </c:pt>
                <c:pt idx="30">
                  <c:v>32</c:v>
                </c:pt>
                <c:pt idx="31">
                  <c:v>32</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numCache>
            </c:numRef>
          </c:val>
          <c:smooth val="0"/>
          <c:extLst>
            <c:ext xmlns:c16="http://schemas.microsoft.com/office/drawing/2014/chart" uri="{C3380CC4-5D6E-409C-BE32-E72D297353CC}">
              <c16:uniqueId val="{00000002-ECFC-493A-95C6-3E3BA77A1FF2}"/>
            </c:ext>
          </c:extLst>
        </c:ser>
        <c:dLbls>
          <c:showLegendKey val="0"/>
          <c:showVal val="0"/>
          <c:showCatName val="0"/>
          <c:showSerName val="0"/>
          <c:showPercent val="0"/>
          <c:showBubbleSize val="0"/>
        </c:dLbls>
        <c:marker val="1"/>
        <c:smooth val="0"/>
        <c:axId val="610115344"/>
        <c:axId val="610139288"/>
      </c:lineChart>
      <c:catAx>
        <c:axId val="726301645"/>
        <c:scaling>
          <c:orientation val="minMax"/>
        </c:scaling>
        <c:delete val="0"/>
        <c:axPos val="b"/>
        <c:title>
          <c:tx>
            <c:rich>
              <a:bodyPr/>
              <a:lstStyle/>
              <a:p>
                <a:pPr lvl="0">
                  <a:defRPr b="0">
                    <a:solidFill>
                      <a:srgbClr val="000000"/>
                    </a:solidFill>
                    <a:latin typeface="+mn-lt"/>
                  </a:defRPr>
                </a:pPr>
                <a:endParaRPr lang="en-GB"/>
              </a:p>
            </c:rich>
          </c:tx>
          <c:overlay val="0"/>
        </c:title>
        <c:numFmt formatCode="[$-F400]h:mm:ss\ AM/PM" sourceLinked="0"/>
        <c:majorTickMark val="out"/>
        <c:minorTickMark val="none"/>
        <c:tickLblPos val="nextTo"/>
        <c:txPr>
          <a:bodyPr/>
          <a:lstStyle/>
          <a:p>
            <a:pPr lvl="0">
              <a:defRPr sz="2000" b="0">
                <a:solidFill>
                  <a:srgbClr val="000000"/>
                </a:solidFill>
                <a:latin typeface="+mn-lt"/>
              </a:defRPr>
            </a:pPr>
            <a:endParaRPr lang="en-US"/>
          </a:p>
        </c:txPr>
        <c:crossAx val="1870957277"/>
        <c:crosses val="autoZero"/>
        <c:auto val="1"/>
        <c:lblAlgn val="ctr"/>
        <c:lblOffset val="100"/>
        <c:noMultiLvlLbl val="1"/>
      </c:catAx>
      <c:valAx>
        <c:axId val="1870957277"/>
        <c:scaling>
          <c:orientation val="minMax"/>
          <c:min val="200"/>
        </c:scaling>
        <c:delete val="0"/>
        <c:axPos val="l"/>
        <c:majorGridlines>
          <c:spPr>
            <a:ln>
              <a:solidFill>
                <a:srgbClr val="B7B7B7"/>
              </a:solidFill>
            </a:ln>
          </c:spPr>
        </c:majorGridlines>
        <c:title>
          <c:tx>
            <c:rich>
              <a:bodyPr/>
              <a:lstStyle/>
              <a:p>
                <a:pPr lvl="0">
                  <a:defRPr sz="3200" b="1" i="0">
                    <a:solidFill>
                      <a:srgbClr val="000000"/>
                    </a:solidFill>
                    <a:latin typeface="+mn-lt"/>
                  </a:defRPr>
                </a:pPr>
                <a:r>
                  <a:rPr lang="en-GB" sz="3200" b="1" i="0">
                    <a:solidFill>
                      <a:srgbClr val="000000"/>
                    </a:solidFill>
                    <a:latin typeface="+mn-lt"/>
                  </a:rPr>
                  <a:t>CO2 (ppm)</a:t>
                </a:r>
              </a:p>
            </c:rich>
          </c:tx>
          <c:layout>
            <c:manualLayout>
              <c:xMode val="edge"/>
              <c:yMode val="edge"/>
              <c:x val="1.7553419301217649E-2"/>
              <c:y val="0.43699230699610825"/>
            </c:manualLayout>
          </c:layout>
          <c:overlay val="0"/>
        </c:title>
        <c:numFmt formatCode="0" sourceLinked="1"/>
        <c:majorTickMark val="out"/>
        <c:minorTickMark val="none"/>
        <c:tickLblPos val="nextTo"/>
        <c:spPr>
          <a:ln/>
        </c:spPr>
        <c:txPr>
          <a:bodyPr/>
          <a:lstStyle/>
          <a:p>
            <a:pPr lvl="0">
              <a:defRPr sz="2000" b="0">
                <a:solidFill>
                  <a:srgbClr val="000000"/>
                </a:solidFill>
                <a:latin typeface="+mn-lt"/>
              </a:defRPr>
            </a:pPr>
            <a:endParaRPr lang="en-US"/>
          </a:p>
        </c:txPr>
        <c:crossAx val="726301645"/>
        <c:crosses val="autoZero"/>
        <c:crossBetween val="between"/>
      </c:valAx>
      <c:valAx>
        <c:axId val="610139288"/>
        <c:scaling>
          <c:orientation val="minMax"/>
        </c:scaling>
        <c:delete val="0"/>
        <c:axPos val="r"/>
        <c:numFmt formatCode="General" sourceLinked="1"/>
        <c:majorTickMark val="out"/>
        <c:minorTickMark val="none"/>
        <c:tickLblPos val="nextTo"/>
        <c:txPr>
          <a:bodyPr/>
          <a:lstStyle/>
          <a:p>
            <a:pPr>
              <a:defRPr sz="2000"/>
            </a:pPr>
            <a:endParaRPr lang="en-US"/>
          </a:p>
        </c:txPr>
        <c:crossAx val="610115344"/>
        <c:crosses val="max"/>
        <c:crossBetween val="between"/>
      </c:valAx>
      <c:catAx>
        <c:axId val="610115344"/>
        <c:scaling>
          <c:orientation val="minMax"/>
        </c:scaling>
        <c:delete val="1"/>
        <c:axPos val="b"/>
        <c:numFmt formatCode="h:mm:ss" sourceLinked="1"/>
        <c:majorTickMark val="out"/>
        <c:minorTickMark val="none"/>
        <c:tickLblPos val="nextTo"/>
        <c:crossAx val="610139288"/>
        <c:crosses val="autoZero"/>
        <c:auto val="1"/>
        <c:lblAlgn val="ctr"/>
        <c:lblOffset val="100"/>
        <c:noMultiLvlLbl val="0"/>
      </c:catAx>
    </c:plotArea>
    <c:legend>
      <c:legendPos val="r"/>
      <c:layout>
        <c:manualLayout>
          <c:xMode val="edge"/>
          <c:yMode val="edge"/>
          <c:x val="0.6653669498812198"/>
          <c:y val="0.100876722698064"/>
          <c:w val="0.26039217510117857"/>
          <c:h val="0.11203593908128255"/>
        </c:manualLayout>
      </c:layout>
      <c:overlay val="0"/>
      <c:txPr>
        <a:bodyPr/>
        <a:lstStyle/>
        <a:p>
          <a:pPr lvl="0">
            <a:defRPr sz="3200" b="0">
              <a:solidFill>
                <a:srgbClr val="1A1A1A"/>
              </a:solidFill>
              <a:latin typeface="+mn-lt"/>
            </a:defRPr>
          </a:pPr>
          <a:endParaRPr lang="en-US"/>
        </a:p>
      </c:txPr>
    </c:legend>
    <c:plotVisOnly val="1"/>
    <c:dispBlanksAs val="zero"/>
    <c:showDLblsOverMax val="1"/>
  </c:chart>
  <c:userShapes r:id="rId1"/>
</c:chartSpace>
</file>

<file path=xl/chart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100-000000000000}">
  <sheetPr codeName="Chart2"/>
  <sheetViews>
    <sheetView zoomScale="40" workbookViewId="0"/>
  </sheetViews>
  <sheetProtection algorithmName="SHA-512" hashValue="UM8gPCHQYQbEQd8UOdAQXw6/3UnfaSfA7vZqJzlZjEehMMykVls/gqoGf9SjQrP89piRcxyoPZlIATAX1qOWAg==" saltValue="lEXTYTkrz+TnjvNa7R1Y2Q==" spinCount="100000" content="1" objects="1"/>
  <pageMargins left="0.7" right="0.7" top="0.75" bottom="0.75" header="0.3" footer="0.3"/>
  <drawing r:id="rId1"/>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absoluteAnchor>
    <xdr:pos x="0" y="0"/>
    <xdr:ext cx="23264812" cy="15192375"/>
    <xdr:graphicFrame macro="">
      <xdr:nvGraphicFramePr>
        <xdr:cNvPr id="2" name="Chart 1">
          <a:extLst>
            <a:ext uri="{FF2B5EF4-FFF2-40B4-BE49-F238E27FC236}">
              <a16:creationId xmlns:a16="http://schemas.microsoft.com/office/drawing/2014/main" id="{00000000-0008-0000-0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absoluteAnchor>
</xdr:wsDr>
</file>

<file path=xl/drawings/drawing2.xml><?xml version="1.0" encoding="utf-8"?>
<c:userShapes xmlns:c="http://schemas.openxmlformats.org/drawingml/2006/chart">
  <cdr:relSizeAnchor xmlns:cdr="http://schemas.openxmlformats.org/drawingml/2006/chartDrawing">
    <cdr:from>
      <cdr:x>0</cdr:x>
      <cdr:y>0</cdr:y>
    </cdr:from>
    <cdr:to>
      <cdr:x>1</cdr:x>
      <cdr:y>1</cdr:y>
    </cdr:to>
    <cdr:pic>
      <cdr:nvPicPr>
        <cdr:cNvPr id="3" name="Picture 2">
          <a:extLst xmlns:a="http://schemas.openxmlformats.org/drawingml/2006/main">
            <a:ext uri="{FF2B5EF4-FFF2-40B4-BE49-F238E27FC236}">
              <a16:creationId xmlns:a16="http://schemas.microsoft.com/office/drawing/2014/main" id="{7D930206-9497-426D-BBA6-047AB1FDA9D2}"/>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alphaModFix amt="40000"/>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0" y="0"/>
          <a:ext cx="23264812" cy="15192375"/>
        </a:xfrm>
        <a:prstGeom xmlns:a="http://schemas.openxmlformats.org/drawingml/2006/main" prst="rect">
          <a:avLst/>
        </a:prstGeom>
      </cdr:spPr>
    </cdr:pic>
  </cdr:relSizeAnchor>
</c:userShapes>
</file>

<file path=xl/drawings/drawing3.xml><?xml version="1.0" encoding="utf-8"?>
<xdr:wsDr xmlns:xdr="http://schemas.openxmlformats.org/drawingml/2006/spreadsheetDrawing" xmlns:a="http://schemas.openxmlformats.org/drawingml/2006/main">
  <xdr:oneCellAnchor>
    <xdr:from>
      <xdr:col>12</xdr:col>
      <xdr:colOff>28575</xdr:colOff>
      <xdr:row>13</xdr:row>
      <xdr:rowOff>152401</xdr:rowOff>
    </xdr:from>
    <xdr:ext cx="4171950" cy="971550"/>
    <xdr:sp macro="" textlink="">
      <xdr:nvSpPr>
        <xdr:cNvPr id="3" name="Shape 3">
          <a:extLst>
            <a:ext uri="{FF2B5EF4-FFF2-40B4-BE49-F238E27FC236}">
              <a16:creationId xmlns:a16="http://schemas.microsoft.com/office/drawing/2014/main" id="{00000000-0008-0000-0200-000003000000}"/>
            </a:ext>
          </a:extLst>
        </xdr:cNvPr>
        <xdr:cNvSpPr txBox="1"/>
      </xdr:nvSpPr>
      <xdr:spPr>
        <a:xfrm>
          <a:off x="4676775" y="3619501"/>
          <a:ext cx="4171950" cy="971550"/>
        </a:xfrm>
        <a:prstGeom prst="rect">
          <a:avLst/>
        </a:prstGeom>
        <a:solidFill>
          <a:schemeClr val="lt1"/>
        </a:solidFill>
        <a:ln w="9525" cap="flat" cmpd="sng">
          <a:solidFill>
            <a:schemeClr val="dk1"/>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r>
            <a:rPr lang="en-US" sz="1100">
              <a:solidFill>
                <a:schemeClr val="dk1"/>
              </a:solidFill>
              <a:latin typeface="Calibri"/>
              <a:ea typeface="Calibri"/>
              <a:cs typeface="Calibri"/>
              <a:sym typeface="Calibri"/>
            </a:rPr>
            <a:t>This tool solves the first order differential equation for build up of CO2 in a room ventilated at a specific rate. The daily average CO2 is taken to be during the period when the room is occupied. If the room has an occupancy of zero it is considered unoccupied and is therefore excluded from the average.</a:t>
          </a:r>
          <a:endParaRPr sz="1100"/>
        </a:p>
      </xdr:txBody>
    </xdr:sp>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image" Target="../media/image2.jpe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O1000"/>
  <sheetViews>
    <sheetView workbookViewId="0">
      <selection activeCell="C32" sqref="C32"/>
    </sheetView>
  </sheetViews>
  <sheetFormatPr defaultColWidth="14.42578125" defaultRowHeight="15" customHeight="1" x14ac:dyDescent="0.25"/>
  <cols>
    <col min="1" max="3" width="8.7109375" customWidth="1"/>
    <col min="4" max="4" width="17.7109375" customWidth="1"/>
    <col min="5" max="5" width="11.42578125" customWidth="1"/>
    <col min="6" max="6" width="12.7109375" customWidth="1"/>
    <col min="7" max="7" width="12" customWidth="1"/>
    <col min="8" max="8" width="12.7109375" customWidth="1"/>
    <col min="9" max="26" width="8.7109375" customWidth="1"/>
  </cols>
  <sheetData>
    <row r="1" spans="1:10" ht="14.25" customHeight="1" x14ac:dyDescent="0.25">
      <c r="A1" s="1"/>
      <c r="B1" s="2"/>
      <c r="C1" s="1"/>
      <c r="D1" s="1"/>
      <c r="E1" s="1"/>
      <c r="F1" s="1"/>
      <c r="G1" s="1"/>
      <c r="H1" s="1"/>
      <c r="I1" s="3"/>
      <c r="J1" s="4"/>
    </row>
    <row r="2" spans="1:10" ht="14.25" customHeight="1" x14ac:dyDescent="0.25">
      <c r="A2" s="5"/>
      <c r="B2" s="6"/>
      <c r="C2" s="6"/>
      <c r="D2" s="6"/>
      <c r="E2" s="6"/>
      <c r="F2" s="6"/>
      <c r="G2" s="6"/>
      <c r="H2" s="6"/>
      <c r="I2" s="3"/>
      <c r="J2" s="4"/>
    </row>
    <row r="3" spans="1:10" ht="14.25" customHeight="1" x14ac:dyDescent="0.25">
      <c r="A3" s="5"/>
      <c r="B3" s="7" t="s">
        <v>0</v>
      </c>
      <c r="C3" s="7"/>
      <c r="D3" s="7"/>
      <c r="E3" s="7"/>
      <c r="F3" s="7"/>
      <c r="G3" s="7"/>
      <c r="H3" s="7"/>
      <c r="I3" s="3"/>
      <c r="J3" s="4"/>
    </row>
    <row r="4" spans="1:10" ht="14.25" customHeight="1" x14ac:dyDescent="0.25">
      <c r="A4" s="5"/>
      <c r="B4" s="8" t="s">
        <v>1</v>
      </c>
      <c r="C4" s="8"/>
      <c r="D4" s="8"/>
      <c r="E4" s="8"/>
      <c r="F4" s="8"/>
      <c r="G4" s="8"/>
      <c r="H4" s="8"/>
      <c r="I4" s="3"/>
      <c r="J4" s="4"/>
    </row>
    <row r="5" spans="1:10" ht="14.25" customHeight="1" x14ac:dyDescent="0.25">
      <c r="A5" s="1"/>
      <c r="B5" s="2"/>
      <c r="C5" s="1"/>
      <c r="D5" s="1"/>
      <c r="E5" s="1"/>
      <c r="F5" s="1"/>
      <c r="G5" s="1"/>
      <c r="H5" s="1"/>
      <c r="I5" s="3"/>
      <c r="J5" s="4"/>
    </row>
    <row r="6" spans="1:10" ht="14.25" customHeight="1" x14ac:dyDescent="0.25">
      <c r="A6" s="9"/>
      <c r="B6" s="10" t="s">
        <v>2</v>
      </c>
      <c r="C6" s="10"/>
      <c r="D6" s="10"/>
      <c r="E6" s="10"/>
      <c r="F6" s="10"/>
      <c r="G6" s="10"/>
      <c r="H6" s="10"/>
      <c r="I6" s="3"/>
      <c r="J6" s="4"/>
    </row>
    <row r="7" spans="1:10" ht="14.25" customHeight="1" x14ac:dyDescent="0.25">
      <c r="A7" s="9"/>
      <c r="B7" s="11" t="s">
        <v>3</v>
      </c>
      <c r="C7" s="11"/>
      <c r="D7" s="12" t="s">
        <v>4</v>
      </c>
      <c r="E7" s="12"/>
      <c r="F7" s="12"/>
      <c r="G7" s="12"/>
      <c r="H7" s="12"/>
      <c r="I7" s="3"/>
      <c r="J7" s="4"/>
    </row>
    <row r="8" spans="1:10" ht="14.25" customHeight="1" x14ac:dyDescent="0.25">
      <c r="A8" s="9"/>
      <c r="B8" s="13" t="s">
        <v>5</v>
      </c>
      <c r="C8" s="13"/>
      <c r="D8" s="14" t="s">
        <v>6</v>
      </c>
      <c r="E8" s="14"/>
      <c r="F8" s="14"/>
      <c r="G8" s="14"/>
      <c r="H8" s="14"/>
      <c r="I8" s="3"/>
      <c r="J8" s="4"/>
    </row>
    <row r="9" spans="1:10" ht="69.75" customHeight="1" x14ac:dyDescent="0.25">
      <c r="A9" s="9"/>
      <c r="B9" s="13"/>
      <c r="C9" s="13"/>
      <c r="D9" s="15" t="s">
        <v>7</v>
      </c>
      <c r="E9" s="15"/>
      <c r="F9" s="15"/>
      <c r="G9" s="15"/>
      <c r="H9" s="15"/>
      <c r="I9" s="3"/>
      <c r="J9" s="4"/>
    </row>
    <row r="10" spans="1:10" ht="14.25" customHeight="1" x14ac:dyDescent="0.25">
      <c r="A10" s="9"/>
      <c r="B10" s="13" t="s">
        <v>8</v>
      </c>
      <c r="C10" s="13"/>
      <c r="D10" s="16" t="s">
        <v>9</v>
      </c>
      <c r="E10" s="17"/>
      <c r="F10" s="17"/>
      <c r="G10" s="17"/>
      <c r="H10" s="18"/>
      <c r="I10" s="3"/>
      <c r="J10" s="4"/>
    </row>
    <row r="11" spans="1:10" ht="14.25" customHeight="1" x14ac:dyDescent="0.25">
      <c r="A11" s="9"/>
      <c r="B11" s="13"/>
      <c r="C11" s="13"/>
      <c r="D11" s="19"/>
      <c r="E11" s="20"/>
      <c r="F11" s="20"/>
      <c r="G11" s="20"/>
      <c r="H11" s="21"/>
      <c r="I11" s="3"/>
      <c r="J11" s="4"/>
    </row>
    <row r="12" spans="1:10" ht="14.25" customHeight="1" x14ac:dyDescent="0.25">
      <c r="A12" s="9"/>
      <c r="B12" s="22"/>
      <c r="C12" s="22"/>
      <c r="D12" s="9"/>
      <c r="E12" s="9"/>
      <c r="F12" s="9"/>
      <c r="G12" s="9"/>
      <c r="H12" s="9"/>
      <c r="I12" s="3"/>
      <c r="J12" s="4"/>
    </row>
    <row r="13" spans="1:10" ht="14.25" customHeight="1" x14ac:dyDescent="0.25">
      <c r="A13" s="9"/>
      <c r="B13" s="10" t="s">
        <v>10</v>
      </c>
      <c r="C13" s="10"/>
      <c r="D13" s="10"/>
      <c r="E13" s="10"/>
      <c r="F13" s="10"/>
      <c r="G13" s="10"/>
      <c r="H13" s="10"/>
      <c r="I13" s="3"/>
      <c r="J13" s="4"/>
    </row>
    <row r="14" spans="1:10" ht="14.25" customHeight="1" x14ac:dyDescent="0.25">
      <c r="A14" s="9"/>
      <c r="B14" s="23" t="s">
        <v>11</v>
      </c>
      <c r="C14" s="23" t="s">
        <v>12</v>
      </c>
      <c r="D14" s="23"/>
      <c r="E14" s="23" t="s">
        <v>13</v>
      </c>
      <c r="F14" s="23" t="s">
        <v>14</v>
      </c>
      <c r="G14" s="23" t="s">
        <v>15</v>
      </c>
      <c r="H14" s="23" t="s">
        <v>16</v>
      </c>
      <c r="I14" s="3"/>
      <c r="J14" s="4"/>
    </row>
    <row r="15" spans="1:10" ht="45" customHeight="1" x14ac:dyDescent="0.25">
      <c r="A15" s="9"/>
      <c r="B15" s="24">
        <v>1</v>
      </c>
      <c r="C15" s="25" t="s">
        <v>17</v>
      </c>
      <c r="D15" s="25"/>
      <c r="E15" s="25" t="s">
        <v>18</v>
      </c>
      <c r="F15" s="26">
        <v>43321</v>
      </c>
      <c r="G15" s="25" t="s">
        <v>19</v>
      </c>
      <c r="H15" s="26">
        <v>43321</v>
      </c>
      <c r="I15" s="3"/>
      <c r="J15" s="4"/>
    </row>
    <row r="16" spans="1:10" ht="14.25" customHeight="1" x14ac:dyDescent="0.25">
      <c r="A16" s="27"/>
      <c r="B16" s="28"/>
      <c r="C16" s="27"/>
      <c r="D16" s="27"/>
      <c r="E16" s="27"/>
      <c r="F16" s="27"/>
      <c r="G16" s="27"/>
      <c r="H16" s="27"/>
      <c r="I16" s="3"/>
      <c r="J16" s="4"/>
    </row>
    <row r="17" spans="1:15" ht="14.25" customHeight="1" x14ac:dyDescent="0.25">
      <c r="A17" s="1"/>
      <c r="B17" s="29" t="s">
        <v>20</v>
      </c>
      <c r="C17" s="9"/>
      <c r="D17" s="9"/>
      <c r="E17" s="9"/>
      <c r="F17" s="9"/>
      <c r="G17" s="9"/>
      <c r="H17" s="9"/>
      <c r="I17" s="3"/>
      <c r="J17" s="4"/>
    </row>
    <row r="18" spans="1:15" ht="44.25" customHeight="1" x14ac:dyDescent="0.25">
      <c r="A18" s="30"/>
      <c r="B18" s="31" t="s">
        <v>21</v>
      </c>
      <c r="C18" s="31"/>
      <c r="D18" s="31"/>
      <c r="E18" s="31"/>
      <c r="F18" s="31"/>
      <c r="G18" s="31"/>
      <c r="H18" s="31"/>
      <c r="I18" s="32"/>
      <c r="J18" s="32"/>
      <c r="K18" s="32"/>
      <c r="L18" s="32"/>
      <c r="M18" s="32"/>
      <c r="N18" s="32"/>
      <c r="O18" s="32"/>
    </row>
    <row r="19" spans="1:15" ht="14.25" customHeight="1" x14ac:dyDescent="0.25">
      <c r="A19" s="1"/>
      <c r="B19" s="2"/>
      <c r="C19" s="1"/>
      <c r="D19" s="1"/>
      <c r="E19" s="1"/>
      <c r="F19" s="1"/>
      <c r="G19" s="1"/>
      <c r="H19" s="1"/>
      <c r="I19" s="3"/>
      <c r="J19" s="4"/>
    </row>
    <row r="20" spans="1:15" ht="14.25" customHeight="1" x14ac:dyDescent="0.25">
      <c r="A20" s="1"/>
      <c r="B20" s="33" t="s">
        <v>22</v>
      </c>
      <c r="C20" s="1"/>
      <c r="D20" s="1"/>
      <c r="E20" s="1"/>
      <c r="F20" s="1"/>
      <c r="G20" s="1"/>
      <c r="H20" s="1"/>
      <c r="I20" s="3"/>
      <c r="J20" s="4"/>
    </row>
    <row r="21" spans="1:15" ht="14.25" customHeight="1" x14ac:dyDescent="0.25">
      <c r="A21" s="1"/>
      <c r="B21" s="34" t="s">
        <v>23</v>
      </c>
      <c r="C21" s="1"/>
      <c r="D21" s="1"/>
      <c r="E21" s="1"/>
      <c r="F21" s="1"/>
      <c r="G21" s="1"/>
      <c r="H21" s="1"/>
      <c r="I21" s="3"/>
      <c r="J21" s="4"/>
    </row>
    <row r="22" spans="1:15" ht="14.25" customHeight="1" x14ac:dyDescent="0.25">
      <c r="A22" s="1"/>
      <c r="B22" s="35"/>
      <c r="C22" s="1"/>
      <c r="D22" s="1"/>
      <c r="E22" s="1"/>
      <c r="F22" s="1"/>
      <c r="G22" s="1"/>
      <c r="H22" s="1"/>
      <c r="I22" s="3"/>
      <c r="J22" s="4"/>
    </row>
    <row r="23" spans="1:15" ht="14.25" customHeight="1" x14ac:dyDescent="0.25"/>
    <row r="24" spans="1:15" ht="14.25" customHeight="1" x14ac:dyDescent="0.25"/>
    <row r="25" spans="1:15" ht="14.25" customHeight="1" x14ac:dyDescent="0.25"/>
    <row r="26" spans="1:15" ht="14.25" customHeight="1" x14ac:dyDescent="0.25"/>
    <row r="27" spans="1:15" ht="14.25" customHeight="1" x14ac:dyDescent="0.25"/>
    <row r="28" spans="1:15" ht="14.25" customHeight="1" x14ac:dyDescent="0.25"/>
    <row r="29" spans="1:15" ht="14.25" customHeight="1" x14ac:dyDescent="0.25"/>
    <row r="30" spans="1:15" ht="14.25" customHeight="1" x14ac:dyDescent="0.25"/>
    <row r="31" spans="1:15" ht="14.25" customHeight="1" x14ac:dyDescent="0.25"/>
    <row r="32" spans="1:15" ht="14.25" customHeight="1" x14ac:dyDescent="0.25"/>
    <row r="33" ht="14.25" customHeight="1" x14ac:dyDescent="0.25"/>
    <row r="34" ht="14.25" customHeight="1" x14ac:dyDescent="0.25"/>
    <row r="35" ht="14.25" customHeight="1" x14ac:dyDescent="0.25"/>
    <row r="36" ht="14.25" customHeight="1" x14ac:dyDescent="0.25"/>
    <row r="37" ht="14.25" customHeight="1" x14ac:dyDescent="0.25"/>
    <row r="38" ht="14.25" customHeight="1" x14ac:dyDescent="0.25"/>
    <row r="39" ht="14.25" customHeight="1" x14ac:dyDescent="0.25"/>
    <row r="40" ht="14.25" customHeight="1" x14ac:dyDescent="0.25"/>
    <row r="41" ht="14.25" customHeight="1" x14ac:dyDescent="0.25"/>
    <row r="42" ht="14.25" customHeight="1" x14ac:dyDescent="0.25"/>
    <row r="43" ht="14.25" customHeight="1" x14ac:dyDescent="0.25"/>
    <row r="44" ht="14.25" customHeight="1" x14ac:dyDescent="0.25"/>
    <row r="45" ht="14.25" customHeight="1" x14ac:dyDescent="0.25"/>
    <row r="46" ht="14.25" customHeight="1" x14ac:dyDescent="0.25"/>
    <row r="47" ht="14.25" customHeight="1" x14ac:dyDescent="0.25"/>
    <row r="48" ht="14.25" customHeight="1" x14ac:dyDescent="0.25"/>
    <row r="49" ht="14.25" customHeight="1" x14ac:dyDescent="0.25"/>
    <row r="50" ht="14.25" customHeight="1" x14ac:dyDescent="0.25"/>
    <row r="51" ht="14.25" customHeight="1" x14ac:dyDescent="0.25"/>
    <row r="52" ht="14.25" customHeight="1" x14ac:dyDescent="0.25"/>
    <row r="53" ht="14.25" customHeight="1" x14ac:dyDescent="0.25"/>
    <row r="54" ht="14.25" customHeight="1" x14ac:dyDescent="0.25"/>
    <row r="55" ht="14.25" customHeight="1" x14ac:dyDescent="0.25"/>
    <row r="56" ht="14.25" customHeight="1" x14ac:dyDescent="0.25"/>
    <row r="57" ht="14.25" customHeight="1" x14ac:dyDescent="0.25"/>
    <row r="58" ht="14.25" customHeight="1" x14ac:dyDescent="0.25"/>
    <row r="59" ht="14.25" customHeight="1" x14ac:dyDescent="0.25"/>
    <row r="60" ht="14.25" customHeight="1" x14ac:dyDescent="0.25"/>
    <row r="61" ht="14.25" customHeight="1" x14ac:dyDescent="0.25"/>
    <row r="62" ht="14.25" customHeight="1" x14ac:dyDescent="0.25"/>
    <row r="63" ht="14.25" customHeight="1" x14ac:dyDescent="0.25"/>
    <row r="64" ht="14.25" customHeight="1" x14ac:dyDescent="0.25"/>
    <row r="65" ht="14.25" customHeight="1" x14ac:dyDescent="0.25"/>
    <row r="66" ht="14.25" customHeight="1" x14ac:dyDescent="0.25"/>
    <row r="67" ht="14.25" customHeight="1" x14ac:dyDescent="0.25"/>
    <row r="68" ht="14.25" customHeight="1" x14ac:dyDescent="0.25"/>
    <row r="69" ht="14.25" customHeight="1" x14ac:dyDescent="0.25"/>
    <row r="70" ht="14.25" customHeight="1" x14ac:dyDescent="0.25"/>
    <row r="71" ht="14.25" customHeight="1" x14ac:dyDescent="0.25"/>
    <row r="72" ht="14.25" customHeight="1" x14ac:dyDescent="0.25"/>
    <row r="73" ht="14.25" customHeight="1" x14ac:dyDescent="0.25"/>
    <row r="74" ht="14.25" customHeight="1" x14ac:dyDescent="0.25"/>
    <row r="75" ht="14.25" customHeight="1" x14ac:dyDescent="0.25"/>
    <row r="76" ht="14.25" customHeight="1" x14ac:dyDescent="0.25"/>
    <row r="77" ht="14.25" customHeight="1" x14ac:dyDescent="0.25"/>
    <row r="78" ht="14.25" customHeight="1" x14ac:dyDescent="0.25"/>
    <row r="79" ht="14.25" customHeight="1" x14ac:dyDescent="0.25"/>
    <row r="80" ht="14.25" customHeight="1" x14ac:dyDescent="0.25"/>
    <row r="81" ht="14.25" customHeight="1" x14ac:dyDescent="0.25"/>
    <row r="82" ht="14.25" customHeight="1" x14ac:dyDescent="0.25"/>
    <row r="83" ht="14.25" customHeight="1" x14ac:dyDescent="0.25"/>
    <row r="84" ht="14.25" customHeight="1" x14ac:dyDescent="0.25"/>
    <row r="85" ht="14.25" customHeight="1" x14ac:dyDescent="0.25"/>
    <row r="86" ht="14.25" customHeight="1" x14ac:dyDescent="0.25"/>
    <row r="87" ht="14.25" customHeight="1" x14ac:dyDescent="0.25"/>
    <row r="88" ht="14.25" customHeight="1" x14ac:dyDescent="0.25"/>
    <row r="89" ht="14.25" customHeight="1" x14ac:dyDescent="0.25"/>
    <row r="90" ht="14.25" customHeight="1" x14ac:dyDescent="0.25"/>
    <row r="91" ht="14.25" customHeight="1" x14ac:dyDescent="0.25"/>
    <row r="92" ht="14.25" customHeight="1" x14ac:dyDescent="0.25"/>
    <row r="93" ht="14.25" customHeight="1" x14ac:dyDescent="0.25"/>
    <row r="94" ht="14.25" customHeight="1" x14ac:dyDescent="0.25"/>
    <row r="95" ht="14.25" customHeight="1" x14ac:dyDescent="0.25"/>
    <row r="96" ht="14.25" customHeight="1" x14ac:dyDescent="0.25"/>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row r="107" ht="14.25" customHeight="1" x14ac:dyDescent="0.25"/>
    <row r="108" ht="14.25" customHeight="1" x14ac:dyDescent="0.25"/>
    <row r="109" ht="14.25" customHeight="1" x14ac:dyDescent="0.25"/>
    <row r="110" ht="14.25" customHeight="1" x14ac:dyDescent="0.25"/>
    <row r="111" ht="14.25" customHeight="1" x14ac:dyDescent="0.25"/>
    <row r="112" ht="14.25" customHeight="1" x14ac:dyDescent="0.25"/>
    <row r="113" ht="14.25" customHeight="1" x14ac:dyDescent="0.25"/>
    <row r="114" ht="14.25" customHeight="1" x14ac:dyDescent="0.25"/>
    <row r="115" ht="14.25" customHeight="1" x14ac:dyDescent="0.25"/>
    <row r="116" ht="14.25" customHeight="1" x14ac:dyDescent="0.25"/>
    <row r="117" ht="14.25" customHeight="1" x14ac:dyDescent="0.25"/>
    <row r="118" ht="14.25" customHeight="1" x14ac:dyDescent="0.25"/>
    <row r="119" ht="14.25" customHeight="1" x14ac:dyDescent="0.25"/>
    <row r="120" ht="14.25" customHeight="1" x14ac:dyDescent="0.25"/>
    <row r="121" ht="14.25" customHeight="1" x14ac:dyDescent="0.25"/>
    <row r="122" ht="14.25" customHeight="1" x14ac:dyDescent="0.25"/>
    <row r="123" ht="14.25" customHeight="1" x14ac:dyDescent="0.25"/>
    <row r="124" ht="14.25" customHeight="1" x14ac:dyDescent="0.25"/>
    <row r="125" ht="14.25" customHeight="1" x14ac:dyDescent="0.25"/>
    <row r="126" ht="14.25" customHeight="1" x14ac:dyDescent="0.25"/>
    <row r="127" ht="14.25" customHeight="1" x14ac:dyDescent="0.25"/>
    <row r="128" ht="14.25" customHeight="1" x14ac:dyDescent="0.25"/>
    <row r="129" ht="14.25" customHeight="1" x14ac:dyDescent="0.25"/>
    <row r="130" ht="14.25" customHeight="1" x14ac:dyDescent="0.25"/>
    <row r="131" ht="14.25" customHeight="1" x14ac:dyDescent="0.25"/>
    <row r="132" ht="14.25" customHeight="1" x14ac:dyDescent="0.25"/>
    <row r="133" ht="14.25" customHeight="1" x14ac:dyDescent="0.25"/>
    <row r="134" ht="14.25" customHeight="1" x14ac:dyDescent="0.25"/>
    <row r="135" ht="14.25" customHeight="1" x14ac:dyDescent="0.25"/>
    <row r="136" ht="14.25" customHeight="1" x14ac:dyDescent="0.25"/>
    <row r="137" ht="14.25" customHeight="1" x14ac:dyDescent="0.25"/>
    <row r="138" ht="14.25" customHeight="1" x14ac:dyDescent="0.25"/>
    <row r="139" ht="14.25" customHeight="1" x14ac:dyDescent="0.25"/>
    <row r="140" ht="14.25" customHeight="1" x14ac:dyDescent="0.25"/>
    <row r="141" ht="14.25" customHeight="1" x14ac:dyDescent="0.25"/>
    <row r="142" ht="14.25" customHeight="1" x14ac:dyDescent="0.25"/>
    <row r="143" ht="14.25" customHeight="1" x14ac:dyDescent="0.25"/>
    <row r="144" ht="14.25" customHeight="1" x14ac:dyDescent="0.25"/>
    <row r="145" ht="14.25" customHeight="1" x14ac:dyDescent="0.25"/>
    <row r="146" ht="14.25" customHeight="1" x14ac:dyDescent="0.25"/>
    <row r="147" ht="14.25" customHeight="1" x14ac:dyDescent="0.25"/>
    <row r="148" ht="14.25" customHeight="1" x14ac:dyDescent="0.25"/>
    <row r="149" ht="14.25" customHeight="1" x14ac:dyDescent="0.25"/>
    <row r="150" ht="14.25" customHeight="1" x14ac:dyDescent="0.25"/>
    <row r="151" ht="14.25" customHeight="1" x14ac:dyDescent="0.25"/>
    <row r="152" ht="14.25" customHeight="1" x14ac:dyDescent="0.25"/>
    <row r="153" ht="14.25" customHeight="1" x14ac:dyDescent="0.25"/>
    <row r="154" ht="14.25" customHeight="1" x14ac:dyDescent="0.25"/>
    <row r="155" ht="14.25" customHeight="1" x14ac:dyDescent="0.25"/>
    <row r="156" ht="14.25" customHeight="1" x14ac:dyDescent="0.25"/>
    <row r="157" ht="14.25" customHeight="1" x14ac:dyDescent="0.25"/>
    <row r="158" ht="14.25" customHeight="1" x14ac:dyDescent="0.25"/>
    <row r="159" ht="14.25" customHeight="1" x14ac:dyDescent="0.25"/>
    <row r="160" ht="14.25" customHeight="1" x14ac:dyDescent="0.25"/>
    <row r="161" ht="14.25" customHeight="1" x14ac:dyDescent="0.25"/>
    <row r="162" ht="14.25" customHeight="1" x14ac:dyDescent="0.25"/>
    <row r="163" ht="14.25" customHeight="1" x14ac:dyDescent="0.25"/>
    <row r="164" ht="14.25" customHeight="1" x14ac:dyDescent="0.25"/>
    <row r="165" ht="14.25" customHeight="1" x14ac:dyDescent="0.25"/>
    <row r="166" ht="14.25" customHeight="1" x14ac:dyDescent="0.25"/>
    <row r="167" ht="14.25" customHeight="1" x14ac:dyDescent="0.25"/>
    <row r="168" ht="14.25" customHeight="1" x14ac:dyDescent="0.25"/>
    <row r="169" ht="14.25" customHeight="1" x14ac:dyDescent="0.25"/>
    <row r="170" ht="14.25" customHeight="1" x14ac:dyDescent="0.25"/>
    <row r="171" ht="14.25" customHeight="1" x14ac:dyDescent="0.25"/>
    <row r="172" ht="14.25" customHeight="1" x14ac:dyDescent="0.25"/>
    <row r="173" ht="14.25" customHeight="1" x14ac:dyDescent="0.25"/>
    <row r="174" ht="14.25" customHeight="1" x14ac:dyDescent="0.25"/>
    <row r="175" ht="14.25" customHeight="1" x14ac:dyDescent="0.25"/>
    <row r="176" ht="14.25" customHeight="1" x14ac:dyDescent="0.25"/>
    <row r="177" ht="14.25" customHeight="1" x14ac:dyDescent="0.25"/>
    <row r="178" ht="14.25" customHeight="1" x14ac:dyDescent="0.25"/>
    <row r="179" ht="14.25" customHeight="1" x14ac:dyDescent="0.25"/>
    <row r="180" ht="14.25" customHeight="1" x14ac:dyDescent="0.25"/>
    <row r="181" ht="14.25" customHeight="1" x14ac:dyDescent="0.25"/>
    <row r="182" ht="14.25" customHeight="1" x14ac:dyDescent="0.25"/>
    <row r="183" ht="14.25" customHeight="1" x14ac:dyDescent="0.25"/>
    <row r="184" ht="14.25" customHeight="1" x14ac:dyDescent="0.25"/>
    <row r="185" ht="14.25" customHeight="1" x14ac:dyDescent="0.25"/>
    <row r="186" ht="14.25" customHeight="1" x14ac:dyDescent="0.25"/>
    <row r="187" ht="14.25" customHeight="1" x14ac:dyDescent="0.25"/>
    <row r="188" ht="14.25" customHeight="1" x14ac:dyDescent="0.25"/>
    <row r="189" ht="14.25" customHeight="1" x14ac:dyDescent="0.25"/>
    <row r="190" ht="14.25" customHeight="1" x14ac:dyDescent="0.25"/>
    <row r="191" ht="14.25" customHeight="1" x14ac:dyDescent="0.25"/>
    <row r="192" ht="14.25" customHeight="1" x14ac:dyDescent="0.25"/>
    <row r="193" ht="14.25" customHeight="1" x14ac:dyDescent="0.25"/>
    <row r="194" ht="14.25" customHeight="1" x14ac:dyDescent="0.25"/>
    <row r="195" ht="14.25" customHeight="1" x14ac:dyDescent="0.25"/>
    <row r="196" ht="14.25" customHeight="1" x14ac:dyDescent="0.25"/>
    <row r="197" ht="14.25" customHeight="1" x14ac:dyDescent="0.25"/>
    <row r="198" ht="14.25" customHeight="1" x14ac:dyDescent="0.25"/>
    <row r="199" ht="14.25" customHeight="1" x14ac:dyDescent="0.25"/>
    <row r="200" ht="14.25" customHeight="1" x14ac:dyDescent="0.25"/>
    <row r="201" ht="14.25" customHeight="1" x14ac:dyDescent="0.25"/>
    <row r="202" ht="14.25" customHeight="1" x14ac:dyDescent="0.25"/>
    <row r="203" ht="14.25" customHeight="1" x14ac:dyDescent="0.25"/>
    <row r="204" ht="14.25" customHeight="1" x14ac:dyDescent="0.25"/>
    <row r="205" ht="14.25" customHeight="1" x14ac:dyDescent="0.25"/>
    <row r="206" ht="14.25" customHeight="1" x14ac:dyDescent="0.25"/>
    <row r="207" ht="14.25" customHeight="1" x14ac:dyDescent="0.25"/>
    <row r="208" ht="14.25" customHeight="1" x14ac:dyDescent="0.25"/>
    <row r="209" ht="14.25" customHeight="1" x14ac:dyDescent="0.25"/>
    <row r="210" ht="14.25" customHeight="1" x14ac:dyDescent="0.25"/>
    <row r="211" ht="14.25" customHeight="1" x14ac:dyDescent="0.25"/>
    <row r="212" ht="14.25" customHeight="1" x14ac:dyDescent="0.25"/>
    <row r="213" ht="14.25" customHeight="1" x14ac:dyDescent="0.25"/>
    <row r="214" ht="14.25" customHeight="1" x14ac:dyDescent="0.25"/>
    <row r="215" ht="14.25" customHeight="1" x14ac:dyDescent="0.25"/>
    <row r="216" ht="14.25" customHeight="1" x14ac:dyDescent="0.25"/>
    <row r="217" ht="14.25" customHeight="1" x14ac:dyDescent="0.25"/>
    <row r="218" ht="14.25" customHeight="1" x14ac:dyDescent="0.25"/>
    <row r="219" ht="14.25" customHeight="1" x14ac:dyDescent="0.25"/>
    <row r="220" ht="14.25" customHeight="1" x14ac:dyDescent="0.25"/>
    <row r="221" ht="14.25" customHeight="1" x14ac:dyDescent="0.25"/>
    <row r="222" ht="14.25" customHeight="1" x14ac:dyDescent="0.25"/>
    <row r="223" ht="14.25" customHeight="1" x14ac:dyDescent="0.25"/>
    <row r="224" ht="14.25" customHeight="1" x14ac:dyDescent="0.25"/>
    <row r="225" ht="14.25" customHeight="1" x14ac:dyDescent="0.25"/>
    <row r="226" ht="14.25" customHeight="1" x14ac:dyDescent="0.25"/>
    <row r="227" ht="14.25" customHeight="1" x14ac:dyDescent="0.25"/>
    <row r="228" ht="14.25" customHeight="1" x14ac:dyDescent="0.25"/>
    <row r="229" ht="14.25" customHeight="1" x14ac:dyDescent="0.25"/>
    <row r="230" ht="14.25" customHeight="1" x14ac:dyDescent="0.25"/>
    <row r="231" ht="14.25" customHeight="1" x14ac:dyDescent="0.25"/>
    <row r="232" ht="14.25" customHeight="1" x14ac:dyDescent="0.25"/>
    <row r="233" ht="14.25" customHeight="1" x14ac:dyDescent="0.25"/>
    <row r="234" ht="14.25" customHeight="1" x14ac:dyDescent="0.25"/>
    <row r="235" ht="14.25" customHeight="1" x14ac:dyDescent="0.25"/>
    <row r="236" ht="14.25" customHeight="1" x14ac:dyDescent="0.25"/>
    <row r="237" ht="14.25" customHeight="1" x14ac:dyDescent="0.25"/>
    <row r="238" ht="14.25" customHeight="1" x14ac:dyDescent="0.25"/>
    <row r="239" ht="14.25" customHeight="1" x14ac:dyDescent="0.25"/>
    <row r="240" ht="14.25" customHeight="1" x14ac:dyDescent="0.25"/>
    <row r="241" ht="14.25" customHeight="1" x14ac:dyDescent="0.25"/>
    <row r="242" ht="14.25" customHeight="1" x14ac:dyDescent="0.25"/>
    <row r="243" ht="14.25" customHeight="1" x14ac:dyDescent="0.25"/>
    <row r="244" ht="14.25" customHeight="1" x14ac:dyDescent="0.25"/>
    <row r="245" ht="14.25" customHeight="1" x14ac:dyDescent="0.25"/>
    <row r="246" ht="14.25" customHeight="1" x14ac:dyDescent="0.25"/>
    <row r="247" ht="14.25" customHeight="1" x14ac:dyDescent="0.25"/>
    <row r="248" ht="14.25" customHeight="1" x14ac:dyDescent="0.25"/>
    <row r="249" ht="14.25" customHeight="1" x14ac:dyDescent="0.25"/>
    <row r="250" ht="14.25" customHeight="1" x14ac:dyDescent="0.25"/>
    <row r="251" ht="14.25" customHeight="1" x14ac:dyDescent="0.25"/>
    <row r="252" ht="14.25" customHeight="1" x14ac:dyDescent="0.25"/>
    <row r="253" ht="14.25" customHeight="1" x14ac:dyDescent="0.25"/>
    <row r="254" ht="14.25" customHeight="1" x14ac:dyDescent="0.25"/>
    <row r="255" ht="14.25" customHeight="1" x14ac:dyDescent="0.25"/>
    <row r="256" ht="14.25" customHeight="1" x14ac:dyDescent="0.25"/>
    <row r="257" ht="14.25" customHeight="1" x14ac:dyDescent="0.25"/>
    <row r="258" ht="14.25" customHeight="1" x14ac:dyDescent="0.25"/>
    <row r="259" ht="14.25" customHeight="1" x14ac:dyDescent="0.25"/>
    <row r="260" ht="14.25" customHeight="1" x14ac:dyDescent="0.25"/>
    <row r="261" ht="14.25" customHeight="1" x14ac:dyDescent="0.25"/>
    <row r="262" ht="14.25" customHeight="1" x14ac:dyDescent="0.25"/>
    <row r="263" ht="14.25" customHeight="1" x14ac:dyDescent="0.25"/>
    <row r="264" ht="14.25" customHeight="1" x14ac:dyDescent="0.25"/>
    <row r="265" ht="14.25" customHeight="1" x14ac:dyDescent="0.25"/>
    <row r="266" ht="14.25" customHeight="1" x14ac:dyDescent="0.25"/>
    <row r="267" ht="14.25" customHeight="1" x14ac:dyDescent="0.25"/>
    <row r="268" ht="14.25" customHeight="1" x14ac:dyDescent="0.25"/>
    <row r="269" ht="14.25" customHeight="1" x14ac:dyDescent="0.25"/>
    <row r="270" ht="14.25" customHeight="1" x14ac:dyDescent="0.25"/>
    <row r="271" ht="14.25" customHeight="1" x14ac:dyDescent="0.25"/>
    <row r="272" ht="14.25" customHeight="1" x14ac:dyDescent="0.25"/>
    <row r="273" ht="14.25" customHeight="1" x14ac:dyDescent="0.25"/>
    <row r="274" ht="14.25" customHeight="1" x14ac:dyDescent="0.25"/>
    <row r="275" ht="14.25" customHeight="1" x14ac:dyDescent="0.25"/>
    <row r="276" ht="14.25" customHeight="1" x14ac:dyDescent="0.25"/>
    <row r="277" ht="14.25" customHeight="1" x14ac:dyDescent="0.25"/>
    <row r="278" ht="14.25" customHeight="1" x14ac:dyDescent="0.25"/>
    <row r="279" ht="14.25" customHeight="1" x14ac:dyDescent="0.25"/>
    <row r="280" ht="14.25" customHeight="1" x14ac:dyDescent="0.25"/>
    <row r="281" ht="14.25" customHeight="1" x14ac:dyDescent="0.25"/>
    <row r="282" ht="14.25" customHeight="1" x14ac:dyDescent="0.25"/>
    <row r="283" ht="14.25" customHeight="1" x14ac:dyDescent="0.25"/>
    <row r="284" ht="14.25" customHeight="1" x14ac:dyDescent="0.25"/>
    <row r="285" ht="14.25" customHeight="1" x14ac:dyDescent="0.25"/>
    <row r="286" ht="14.25" customHeight="1" x14ac:dyDescent="0.25"/>
    <row r="287" ht="14.25" customHeight="1" x14ac:dyDescent="0.25"/>
    <row r="288" ht="14.25" customHeight="1" x14ac:dyDescent="0.25"/>
    <row r="289" ht="14.25" customHeight="1" x14ac:dyDescent="0.25"/>
    <row r="290" ht="14.25" customHeight="1" x14ac:dyDescent="0.25"/>
    <row r="291" ht="14.25" customHeight="1" x14ac:dyDescent="0.25"/>
    <row r="292" ht="14.25" customHeight="1" x14ac:dyDescent="0.25"/>
    <row r="293" ht="14.25" customHeight="1" x14ac:dyDescent="0.25"/>
    <row r="294" ht="14.25" customHeight="1" x14ac:dyDescent="0.25"/>
    <row r="295" ht="14.25" customHeight="1" x14ac:dyDescent="0.25"/>
    <row r="296" ht="14.25" customHeight="1" x14ac:dyDescent="0.25"/>
    <row r="297" ht="14.25" customHeight="1" x14ac:dyDescent="0.25"/>
    <row r="298" ht="14.25" customHeight="1" x14ac:dyDescent="0.25"/>
    <row r="299" ht="14.25" customHeight="1" x14ac:dyDescent="0.25"/>
    <row r="300" ht="14.25" customHeight="1" x14ac:dyDescent="0.25"/>
    <row r="301" ht="14.25" customHeight="1" x14ac:dyDescent="0.25"/>
    <row r="302" ht="14.25" customHeight="1" x14ac:dyDescent="0.25"/>
    <row r="303" ht="14.25" customHeight="1" x14ac:dyDescent="0.25"/>
    <row r="304" ht="14.25" customHeight="1" x14ac:dyDescent="0.25"/>
    <row r="305" ht="14.25" customHeight="1" x14ac:dyDescent="0.25"/>
    <row r="306" ht="14.25" customHeight="1" x14ac:dyDescent="0.25"/>
    <row r="307" ht="14.25" customHeight="1" x14ac:dyDescent="0.25"/>
    <row r="308" ht="14.25" customHeight="1" x14ac:dyDescent="0.25"/>
    <row r="309" ht="14.25" customHeight="1" x14ac:dyDescent="0.25"/>
    <row r="310" ht="14.25" customHeight="1" x14ac:dyDescent="0.25"/>
    <row r="311" ht="14.25" customHeight="1" x14ac:dyDescent="0.25"/>
    <row r="312" ht="14.25" customHeight="1" x14ac:dyDescent="0.25"/>
    <row r="313" ht="14.25" customHeight="1" x14ac:dyDescent="0.25"/>
    <row r="314" ht="14.25" customHeight="1" x14ac:dyDescent="0.25"/>
    <row r="315" ht="14.25" customHeight="1" x14ac:dyDescent="0.25"/>
    <row r="316" ht="14.25" customHeight="1" x14ac:dyDescent="0.25"/>
    <row r="317" ht="14.25" customHeight="1" x14ac:dyDescent="0.25"/>
    <row r="318" ht="14.25" customHeight="1" x14ac:dyDescent="0.25"/>
    <row r="319" ht="14.25" customHeight="1" x14ac:dyDescent="0.25"/>
    <row r="320" ht="14.25" customHeight="1" x14ac:dyDescent="0.25"/>
    <row r="321" ht="14.25" customHeight="1" x14ac:dyDescent="0.25"/>
    <row r="322" ht="14.25" customHeight="1" x14ac:dyDescent="0.25"/>
    <row r="323" ht="14.25" customHeight="1" x14ac:dyDescent="0.25"/>
    <row r="324" ht="14.25" customHeight="1" x14ac:dyDescent="0.25"/>
    <row r="325" ht="14.25" customHeight="1" x14ac:dyDescent="0.25"/>
    <row r="326" ht="14.25" customHeight="1" x14ac:dyDescent="0.25"/>
    <row r="327" ht="14.25" customHeight="1" x14ac:dyDescent="0.25"/>
    <row r="328" ht="14.25" customHeight="1" x14ac:dyDescent="0.25"/>
    <row r="329" ht="14.25" customHeight="1" x14ac:dyDescent="0.25"/>
    <row r="330" ht="14.25" customHeight="1" x14ac:dyDescent="0.25"/>
    <row r="331" ht="14.25" customHeight="1" x14ac:dyDescent="0.25"/>
    <row r="332" ht="14.25" customHeight="1" x14ac:dyDescent="0.25"/>
    <row r="333" ht="14.25" customHeight="1" x14ac:dyDescent="0.25"/>
    <row r="334" ht="14.25" customHeight="1" x14ac:dyDescent="0.25"/>
    <row r="335" ht="14.25" customHeight="1" x14ac:dyDescent="0.25"/>
    <row r="336" ht="14.25" customHeight="1" x14ac:dyDescent="0.25"/>
    <row r="337" ht="14.25" customHeight="1" x14ac:dyDescent="0.25"/>
    <row r="338" ht="14.25" customHeight="1" x14ac:dyDescent="0.25"/>
    <row r="339" ht="14.25" customHeight="1" x14ac:dyDescent="0.25"/>
    <row r="340" ht="14.25" customHeight="1" x14ac:dyDescent="0.25"/>
    <row r="341" ht="14.25" customHeight="1" x14ac:dyDescent="0.25"/>
    <row r="342" ht="14.25" customHeight="1" x14ac:dyDescent="0.25"/>
    <row r="343" ht="14.25" customHeight="1" x14ac:dyDescent="0.25"/>
    <row r="344" ht="14.25" customHeight="1" x14ac:dyDescent="0.25"/>
    <row r="345" ht="14.25" customHeight="1" x14ac:dyDescent="0.25"/>
    <row r="346" ht="14.25" customHeight="1" x14ac:dyDescent="0.25"/>
    <row r="347" ht="14.25" customHeight="1" x14ac:dyDescent="0.25"/>
    <row r="348" ht="14.25" customHeight="1" x14ac:dyDescent="0.25"/>
    <row r="349" ht="14.25" customHeight="1" x14ac:dyDescent="0.25"/>
    <row r="350" ht="14.25" customHeight="1" x14ac:dyDescent="0.25"/>
    <row r="351" ht="14.25" customHeight="1" x14ac:dyDescent="0.25"/>
    <row r="352" ht="14.25" customHeight="1" x14ac:dyDescent="0.25"/>
    <row r="353" ht="14.25" customHeight="1" x14ac:dyDescent="0.25"/>
    <row r="354" ht="14.25" customHeight="1" x14ac:dyDescent="0.25"/>
    <row r="355" ht="14.25" customHeight="1" x14ac:dyDescent="0.25"/>
    <row r="356" ht="14.25" customHeight="1" x14ac:dyDescent="0.25"/>
    <row r="357" ht="14.25" customHeight="1" x14ac:dyDescent="0.25"/>
    <row r="358" ht="14.25" customHeight="1" x14ac:dyDescent="0.25"/>
    <row r="359" ht="14.25" customHeight="1" x14ac:dyDescent="0.25"/>
    <row r="360" ht="14.25" customHeight="1" x14ac:dyDescent="0.25"/>
    <row r="361" ht="14.25" customHeight="1" x14ac:dyDescent="0.25"/>
    <row r="362" ht="14.25" customHeight="1" x14ac:dyDescent="0.25"/>
    <row r="363" ht="14.25" customHeight="1" x14ac:dyDescent="0.25"/>
    <row r="364" ht="14.25" customHeight="1" x14ac:dyDescent="0.25"/>
    <row r="365" ht="14.25" customHeight="1" x14ac:dyDescent="0.25"/>
    <row r="366" ht="14.25" customHeight="1" x14ac:dyDescent="0.25"/>
    <row r="367" ht="14.25" customHeight="1" x14ac:dyDescent="0.25"/>
    <row r="368" ht="14.25" customHeight="1" x14ac:dyDescent="0.25"/>
    <row r="369" ht="14.25" customHeight="1" x14ac:dyDescent="0.25"/>
    <row r="370" ht="14.25" customHeight="1" x14ac:dyDescent="0.25"/>
    <row r="371" ht="14.25" customHeight="1" x14ac:dyDescent="0.25"/>
    <row r="372" ht="14.25" customHeight="1" x14ac:dyDescent="0.25"/>
    <row r="373" ht="14.25" customHeight="1" x14ac:dyDescent="0.25"/>
    <row r="374" ht="14.25" customHeight="1" x14ac:dyDescent="0.25"/>
    <row r="375" ht="14.25" customHeight="1" x14ac:dyDescent="0.25"/>
    <row r="376" ht="14.25" customHeight="1" x14ac:dyDescent="0.25"/>
    <row r="377" ht="14.25" customHeight="1" x14ac:dyDescent="0.25"/>
    <row r="378" ht="14.25" customHeight="1" x14ac:dyDescent="0.25"/>
    <row r="379" ht="14.25" customHeight="1" x14ac:dyDescent="0.25"/>
    <row r="380" ht="14.25" customHeight="1" x14ac:dyDescent="0.25"/>
    <row r="381" ht="14.25" customHeight="1" x14ac:dyDescent="0.25"/>
    <row r="382" ht="14.25" customHeight="1" x14ac:dyDescent="0.25"/>
    <row r="383" ht="14.25" customHeight="1" x14ac:dyDescent="0.25"/>
    <row r="384" ht="14.25" customHeight="1" x14ac:dyDescent="0.25"/>
    <row r="385" ht="14.25" customHeight="1" x14ac:dyDescent="0.25"/>
    <row r="386" ht="14.25" customHeight="1" x14ac:dyDescent="0.25"/>
    <row r="387" ht="14.25" customHeight="1" x14ac:dyDescent="0.25"/>
    <row r="388" ht="14.25" customHeight="1" x14ac:dyDescent="0.25"/>
    <row r="389" ht="14.25" customHeight="1" x14ac:dyDescent="0.25"/>
    <row r="390" ht="14.25" customHeight="1" x14ac:dyDescent="0.25"/>
    <row r="391" ht="14.25" customHeight="1" x14ac:dyDescent="0.25"/>
    <row r="392" ht="14.25" customHeight="1" x14ac:dyDescent="0.25"/>
    <row r="393" ht="14.25" customHeight="1" x14ac:dyDescent="0.25"/>
    <row r="394" ht="14.25" customHeight="1" x14ac:dyDescent="0.25"/>
    <row r="395" ht="14.25" customHeight="1" x14ac:dyDescent="0.25"/>
    <row r="396" ht="14.25" customHeight="1" x14ac:dyDescent="0.25"/>
    <row r="397" ht="14.25" customHeight="1" x14ac:dyDescent="0.25"/>
    <row r="398" ht="14.25" customHeight="1" x14ac:dyDescent="0.25"/>
    <row r="399" ht="14.25" customHeight="1" x14ac:dyDescent="0.25"/>
    <row r="400" ht="14.25" customHeight="1" x14ac:dyDescent="0.25"/>
    <row r="401" ht="14.25" customHeight="1" x14ac:dyDescent="0.25"/>
    <row r="402" ht="14.25" customHeight="1" x14ac:dyDescent="0.25"/>
    <row r="403" ht="14.25" customHeight="1" x14ac:dyDescent="0.25"/>
    <row r="404" ht="14.25" customHeight="1" x14ac:dyDescent="0.25"/>
    <row r="405" ht="14.25" customHeight="1" x14ac:dyDescent="0.25"/>
    <row r="406" ht="14.25" customHeight="1" x14ac:dyDescent="0.25"/>
    <row r="407" ht="14.25" customHeight="1" x14ac:dyDescent="0.25"/>
    <row r="408" ht="14.25" customHeight="1" x14ac:dyDescent="0.25"/>
    <row r="409" ht="14.25" customHeight="1" x14ac:dyDescent="0.25"/>
    <row r="410" ht="14.25" customHeight="1" x14ac:dyDescent="0.25"/>
    <row r="411" ht="14.25" customHeight="1" x14ac:dyDescent="0.25"/>
    <row r="412" ht="14.25" customHeight="1" x14ac:dyDescent="0.25"/>
    <row r="413" ht="14.25" customHeight="1" x14ac:dyDescent="0.25"/>
    <row r="414" ht="14.25" customHeight="1" x14ac:dyDescent="0.25"/>
    <row r="415" ht="14.25" customHeight="1" x14ac:dyDescent="0.25"/>
    <row r="416" ht="14.25" customHeight="1" x14ac:dyDescent="0.25"/>
    <row r="417" ht="14.25" customHeight="1" x14ac:dyDescent="0.25"/>
    <row r="418" ht="14.25" customHeight="1" x14ac:dyDescent="0.25"/>
    <row r="419" ht="14.25" customHeight="1" x14ac:dyDescent="0.25"/>
    <row r="420" ht="14.25" customHeight="1" x14ac:dyDescent="0.25"/>
    <row r="421" ht="14.25" customHeight="1" x14ac:dyDescent="0.25"/>
    <row r="422" ht="14.25" customHeight="1" x14ac:dyDescent="0.25"/>
    <row r="423" ht="14.25" customHeight="1" x14ac:dyDescent="0.25"/>
    <row r="424" ht="14.25" customHeight="1" x14ac:dyDescent="0.25"/>
    <row r="425" ht="14.25" customHeight="1" x14ac:dyDescent="0.25"/>
    <row r="426" ht="14.25" customHeight="1" x14ac:dyDescent="0.25"/>
    <row r="427" ht="14.25" customHeight="1" x14ac:dyDescent="0.25"/>
    <row r="428" ht="14.25" customHeight="1" x14ac:dyDescent="0.25"/>
    <row r="429" ht="14.25" customHeight="1" x14ac:dyDescent="0.25"/>
    <row r="430" ht="14.25" customHeight="1" x14ac:dyDescent="0.25"/>
    <row r="431" ht="14.25" customHeight="1" x14ac:dyDescent="0.25"/>
    <row r="432" ht="14.25" customHeight="1" x14ac:dyDescent="0.25"/>
    <row r="433" ht="14.25" customHeight="1" x14ac:dyDescent="0.25"/>
    <row r="434" ht="14.25" customHeight="1" x14ac:dyDescent="0.25"/>
    <row r="435" ht="14.25" customHeight="1" x14ac:dyDescent="0.25"/>
    <row r="436" ht="14.25" customHeight="1" x14ac:dyDescent="0.25"/>
    <row r="437" ht="14.25" customHeight="1" x14ac:dyDescent="0.25"/>
    <row r="438" ht="14.25" customHeight="1" x14ac:dyDescent="0.25"/>
    <row r="439" ht="14.25" customHeight="1" x14ac:dyDescent="0.25"/>
    <row r="440" ht="14.25" customHeight="1" x14ac:dyDescent="0.25"/>
    <row r="441" ht="14.25" customHeight="1" x14ac:dyDescent="0.25"/>
    <row r="442" ht="14.25" customHeight="1" x14ac:dyDescent="0.25"/>
    <row r="443" ht="14.25" customHeight="1" x14ac:dyDescent="0.25"/>
    <row r="444" ht="14.25" customHeight="1" x14ac:dyDescent="0.25"/>
    <row r="445" ht="14.25" customHeight="1" x14ac:dyDescent="0.25"/>
    <row r="446" ht="14.25" customHeight="1" x14ac:dyDescent="0.25"/>
    <row r="447" ht="14.25" customHeight="1" x14ac:dyDescent="0.25"/>
    <row r="448" ht="14.25" customHeight="1" x14ac:dyDescent="0.25"/>
    <row r="449" ht="14.25" customHeight="1" x14ac:dyDescent="0.25"/>
    <row r="450" ht="14.25" customHeight="1" x14ac:dyDescent="0.25"/>
    <row r="451" ht="14.25" customHeight="1" x14ac:dyDescent="0.25"/>
    <row r="452" ht="14.25" customHeight="1" x14ac:dyDescent="0.25"/>
    <row r="453" ht="14.25" customHeight="1" x14ac:dyDescent="0.25"/>
    <row r="454" ht="14.25" customHeight="1" x14ac:dyDescent="0.25"/>
    <row r="455" ht="14.25" customHeight="1" x14ac:dyDescent="0.25"/>
    <row r="456" ht="14.25" customHeight="1" x14ac:dyDescent="0.25"/>
    <row r="457" ht="14.25" customHeight="1" x14ac:dyDescent="0.25"/>
    <row r="458" ht="14.25" customHeight="1" x14ac:dyDescent="0.25"/>
    <row r="459" ht="14.25" customHeight="1" x14ac:dyDescent="0.25"/>
    <row r="460" ht="14.25" customHeight="1" x14ac:dyDescent="0.25"/>
    <row r="461" ht="14.25" customHeight="1" x14ac:dyDescent="0.25"/>
    <row r="462" ht="14.25" customHeight="1" x14ac:dyDescent="0.25"/>
    <row r="463" ht="14.25" customHeight="1" x14ac:dyDescent="0.25"/>
    <row r="464" ht="14.25" customHeight="1" x14ac:dyDescent="0.25"/>
    <row r="465" ht="14.25" customHeight="1" x14ac:dyDescent="0.25"/>
    <row r="466" ht="14.25" customHeight="1" x14ac:dyDescent="0.25"/>
    <row r="467" ht="14.25" customHeight="1" x14ac:dyDescent="0.25"/>
    <row r="468" ht="14.25" customHeight="1" x14ac:dyDescent="0.25"/>
    <row r="469" ht="14.25" customHeight="1" x14ac:dyDescent="0.25"/>
    <row r="470" ht="14.25" customHeight="1" x14ac:dyDescent="0.25"/>
    <row r="471" ht="14.25" customHeight="1" x14ac:dyDescent="0.25"/>
    <row r="472" ht="14.25" customHeight="1" x14ac:dyDescent="0.25"/>
    <row r="473" ht="14.25" customHeight="1" x14ac:dyDescent="0.25"/>
    <row r="474" ht="14.25" customHeight="1" x14ac:dyDescent="0.25"/>
    <row r="475" ht="14.25" customHeight="1" x14ac:dyDescent="0.25"/>
    <row r="476" ht="14.25" customHeight="1" x14ac:dyDescent="0.25"/>
    <row r="477" ht="14.25" customHeight="1" x14ac:dyDescent="0.25"/>
    <row r="478" ht="14.25" customHeight="1" x14ac:dyDescent="0.25"/>
    <row r="479" ht="14.25" customHeight="1" x14ac:dyDescent="0.25"/>
    <row r="480" ht="14.25" customHeight="1" x14ac:dyDescent="0.25"/>
    <row r="481" ht="14.25" customHeight="1" x14ac:dyDescent="0.25"/>
    <row r="482" ht="14.25" customHeight="1" x14ac:dyDescent="0.25"/>
    <row r="483" ht="14.25" customHeight="1" x14ac:dyDescent="0.25"/>
    <row r="484" ht="14.25" customHeight="1" x14ac:dyDescent="0.25"/>
    <row r="485" ht="14.25" customHeight="1" x14ac:dyDescent="0.25"/>
    <row r="486" ht="14.25" customHeight="1" x14ac:dyDescent="0.25"/>
    <row r="487" ht="14.25" customHeight="1" x14ac:dyDescent="0.25"/>
    <row r="488" ht="14.25" customHeight="1" x14ac:dyDescent="0.25"/>
    <row r="489" ht="14.25" customHeight="1" x14ac:dyDescent="0.25"/>
    <row r="490" ht="14.25" customHeight="1" x14ac:dyDescent="0.25"/>
    <row r="491" ht="14.25" customHeight="1" x14ac:dyDescent="0.25"/>
    <row r="492" ht="14.25" customHeight="1" x14ac:dyDescent="0.25"/>
    <row r="493" ht="14.25" customHeight="1" x14ac:dyDescent="0.25"/>
    <row r="494" ht="14.25" customHeight="1" x14ac:dyDescent="0.25"/>
    <row r="495" ht="14.25" customHeight="1" x14ac:dyDescent="0.25"/>
    <row r="496" ht="14.25" customHeight="1" x14ac:dyDescent="0.25"/>
    <row r="497" ht="14.25" customHeight="1" x14ac:dyDescent="0.25"/>
    <row r="498" ht="14.25" customHeight="1" x14ac:dyDescent="0.25"/>
    <row r="499" ht="14.25" customHeight="1" x14ac:dyDescent="0.25"/>
    <row r="500" ht="14.25" customHeight="1" x14ac:dyDescent="0.25"/>
    <row r="501" ht="14.25" customHeight="1" x14ac:dyDescent="0.25"/>
    <row r="502" ht="14.25" customHeight="1" x14ac:dyDescent="0.25"/>
    <row r="503" ht="14.25" customHeight="1" x14ac:dyDescent="0.25"/>
    <row r="504" ht="14.25" customHeight="1" x14ac:dyDescent="0.25"/>
    <row r="505" ht="14.25" customHeight="1" x14ac:dyDescent="0.25"/>
    <row r="506" ht="14.25" customHeight="1" x14ac:dyDescent="0.25"/>
    <row r="507" ht="14.25" customHeight="1" x14ac:dyDescent="0.25"/>
    <row r="508" ht="14.25" customHeight="1" x14ac:dyDescent="0.25"/>
    <row r="509" ht="14.25" customHeight="1" x14ac:dyDescent="0.25"/>
    <row r="510" ht="14.25" customHeight="1" x14ac:dyDescent="0.25"/>
    <row r="511" ht="14.25" customHeight="1" x14ac:dyDescent="0.25"/>
    <row r="512" ht="14.25" customHeight="1" x14ac:dyDescent="0.25"/>
    <row r="513" ht="14.25" customHeight="1" x14ac:dyDescent="0.25"/>
    <row r="514" ht="14.25" customHeight="1" x14ac:dyDescent="0.25"/>
    <row r="515" ht="14.25" customHeight="1" x14ac:dyDescent="0.25"/>
    <row r="516" ht="14.25" customHeight="1" x14ac:dyDescent="0.25"/>
    <row r="517" ht="14.25" customHeight="1" x14ac:dyDescent="0.25"/>
    <row r="518" ht="14.25" customHeight="1" x14ac:dyDescent="0.25"/>
    <row r="519" ht="14.25" customHeight="1" x14ac:dyDescent="0.25"/>
    <row r="520" ht="14.25" customHeight="1" x14ac:dyDescent="0.25"/>
    <row r="521" ht="14.25" customHeight="1" x14ac:dyDescent="0.25"/>
    <row r="522" ht="14.25" customHeight="1" x14ac:dyDescent="0.25"/>
    <row r="523" ht="14.25" customHeight="1" x14ac:dyDescent="0.25"/>
    <row r="524" ht="14.25" customHeight="1" x14ac:dyDescent="0.25"/>
    <row r="525" ht="14.25" customHeight="1" x14ac:dyDescent="0.25"/>
    <row r="526" ht="14.25" customHeight="1" x14ac:dyDescent="0.25"/>
    <row r="527" ht="14.25" customHeight="1" x14ac:dyDescent="0.25"/>
    <row r="528" ht="14.25" customHeight="1" x14ac:dyDescent="0.25"/>
    <row r="529" ht="14.25" customHeight="1" x14ac:dyDescent="0.25"/>
    <row r="530" ht="14.25" customHeight="1" x14ac:dyDescent="0.25"/>
    <row r="531" ht="14.25" customHeight="1" x14ac:dyDescent="0.25"/>
    <row r="532" ht="14.25" customHeight="1" x14ac:dyDescent="0.25"/>
    <row r="533" ht="14.25" customHeight="1" x14ac:dyDescent="0.25"/>
    <row r="534" ht="14.25" customHeight="1" x14ac:dyDescent="0.25"/>
    <row r="535" ht="14.25" customHeight="1" x14ac:dyDescent="0.25"/>
    <row r="536" ht="14.25" customHeight="1" x14ac:dyDescent="0.25"/>
    <row r="537" ht="14.25" customHeight="1" x14ac:dyDescent="0.25"/>
    <row r="538" ht="14.25" customHeight="1" x14ac:dyDescent="0.25"/>
    <row r="539" ht="14.25" customHeight="1" x14ac:dyDescent="0.25"/>
    <row r="540" ht="14.25" customHeight="1" x14ac:dyDescent="0.25"/>
    <row r="541" ht="14.25" customHeight="1" x14ac:dyDescent="0.25"/>
    <row r="542" ht="14.25" customHeight="1" x14ac:dyDescent="0.25"/>
    <row r="543" ht="14.25" customHeight="1" x14ac:dyDescent="0.25"/>
    <row r="544" ht="14.25" customHeight="1" x14ac:dyDescent="0.25"/>
    <row r="545" ht="14.25" customHeight="1" x14ac:dyDescent="0.25"/>
    <row r="546" ht="14.25" customHeight="1" x14ac:dyDescent="0.25"/>
    <row r="547" ht="14.25" customHeight="1" x14ac:dyDescent="0.25"/>
    <row r="548" ht="14.25" customHeight="1" x14ac:dyDescent="0.25"/>
    <row r="549" ht="14.25" customHeight="1" x14ac:dyDescent="0.25"/>
    <row r="550" ht="14.25" customHeight="1" x14ac:dyDescent="0.25"/>
    <row r="551" ht="14.25" customHeight="1" x14ac:dyDescent="0.25"/>
    <row r="552" ht="14.25" customHeight="1" x14ac:dyDescent="0.25"/>
    <row r="553" ht="14.25" customHeight="1" x14ac:dyDescent="0.25"/>
    <row r="554" ht="14.25" customHeight="1" x14ac:dyDescent="0.25"/>
    <row r="555" ht="14.25" customHeight="1" x14ac:dyDescent="0.25"/>
    <row r="556" ht="14.25" customHeight="1" x14ac:dyDescent="0.25"/>
    <row r="557" ht="14.25" customHeight="1" x14ac:dyDescent="0.25"/>
    <row r="558" ht="14.25" customHeight="1" x14ac:dyDescent="0.25"/>
    <row r="559" ht="14.25" customHeight="1" x14ac:dyDescent="0.25"/>
    <row r="560" ht="14.25" customHeight="1" x14ac:dyDescent="0.25"/>
    <row r="561" ht="14.25" customHeight="1" x14ac:dyDescent="0.25"/>
    <row r="562" ht="14.25" customHeight="1" x14ac:dyDescent="0.25"/>
    <row r="563" ht="14.25" customHeight="1" x14ac:dyDescent="0.25"/>
    <row r="564" ht="14.25" customHeight="1" x14ac:dyDescent="0.25"/>
    <row r="565" ht="14.25" customHeight="1" x14ac:dyDescent="0.25"/>
    <row r="566" ht="14.25" customHeight="1" x14ac:dyDescent="0.25"/>
    <row r="567" ht="14.25" customHeight="1" x14ac:dyDescent="0.25"/>
    <row r="568" ht="14.25" customHeight="1" x14ac:dyDescent="0.25"/>
    <row r="569" ht="14.25" customHeight="1" x14ac:dyDescent="0.25"/>
    <row r="570" ht="14.25" customHeight="1" x14ac:dyDescent="0.25"/>
    <row r="571" ht="14.25" customHeight="1" x14ac:dyDescent="0.25"/>
    <row r="572" ht="14.25" customHeight="1" x14ac:dyDescent="0.25"/>
    <row r="573" ht="14.25" customHeight="1" x14ac:dyDescent="0.25"/>
    <row r="574" ht="14.25" customHeight="1" x14ac:dyDescent="0.25"/>
    <row r="575" ht="14.25" customHeight="1" x14ac:dyDescent="0.25"/>
    <row r="576" ht="14.25" customHeight="1" x14ac:dyDescent="0.25"/>
    <row r="577" ht="14.25" customHeight="1" x14ac:dyDescent="0.25"/>
    <row r="578" ht="14.25" customHeight="1" x14ac:dyDescent="0.25"/>
    <row r="579" ht="14.25" customHeight="1" x14ac:dyDescent="0.25"/>
    <row r="580" ht="14.25" customHeight="1" x14ac:dyDescent="0.25"/>
    <row r="581" ht="14.25" customHeight="1" x14ac:dyDescent="0.25"/>
    <row r="582" ht="14.25" customHeight="1" x14ac:dyDescent="0.25"/>
    <row r="583" ht="14.25" customHeight="1" x14ac:dyDescent="0.25"/>
    <row r="584" ht="14.25" customHeight="1" x14ac:dyDescent="0.25"/>
    <row r="585" ht="14.25" customHeight="1" x14ac:dyDescent="0.25"/>
    <row r="586" ht="14.25" customHeight="1" x14ac:dyDescent="0.25"/>
    <row r="587" ht="14.25" customHeight="1" x14ac:dyDescent="0.25"/>
    <row r="588" ht="14.25" customHeight="1" x14ac:dyDescent="0.25"/>
    <row r="589" ht="14.25" customHeight="1" x14ac:dyDescent="0.25"/>
    <row r="590" ht="14.25" customHeight="1" x14ac:dyDescent="0.25"/>
    <row r="591" ht="14.25" customHeight="1" x14ac:dyDescent="0.25"/>
    <row r="592" ht="14.25" customHeight="1" x14ac:dyDescent="0.25"/>
    <row r="593" ht="14.25" customHeight="1" x14ac:dyDescent="0.25"/>
    <row r="594" ht="14.25" customHeight="1" x14ac:dyDescent="0.25"/>
    <row r="595" ht="14.25" customHeight="1" x14ac:dyDescent="0.25"/>
    <row r="596" ht="14.25" customHeight="1" x14ac:dyDescent="0.25"/>
    <row r="597" ht="14.25" customHeight="1" x14ac:dyDescent="0.25"/>
    <row r="598" ht="14.25" customHeight="1" x14ac:dyDescent="0.25"/>
    <row r="599" ht="14.25" customHeight="1" x14ac:dyDescent="0.25"/>
    <row r="600" ht="14.25" customHeight="1" x14ac:dyDescent="0.25"/>
    <row r="601" ht="14.25" customHeight="1" x14ac:dyDescent="0.25"/>
    <row r="602" ht="14.25" customHeight="1" x14ac:dyDescent="0.25"/>
    <row r="603" ht="14.25" customHeight="1" x14ac:dyDescent="0.25"/>
    <row r="604" ht="14.25" customHeight="1" x14ac:dyDescent="0.25"/>
    <row r="605" ht="14.25" customHeight="1" x14ac:dyDescent="0.25"/>
    <row r="606" ht="14.25" customHeight="1" x14ac:dyDescent="0.25"/>
    <row r="607" ht="14.25" customHeight="1" x14ac:dyDescent="0.25"/>
    <row r="608" ht="14.25" customHeight="1" x14ac:dyDescent="0.25"/>
    <row r="609" ht="14.25" customHeight="1" x14ac:dyDescent="0.25"/>
    <row r="610" ht="14.25" customHeight="1" x14ac:dyDescent="0.25"/>
    <row r="611" ht="14.25" customHeight="1" x14ac:dyDescent="0.25"/>
    <row r="612" ht="14.25" customHeight="1" x14ac:dyDescent="0.25"/>
    <row r="613" ht="14.25" customHeight="1" x14ac:dyDescent="0.25"/>
    <row r="614" ht="14.25" customHeight="1" x14ac:dyDescent="0.25"/>
    <row r="615" ht="14.25" customHeight="1" x14ac:dyDescent="0.25"/>
    <row r="616" ht="14.25" customHeight="1" x14ac:dyDescent="0.25"/>
    <row r="617" ht="14.25" customHeight="1" x14ac:dyDescent="0.25"/>
    <row r="618" ht="14.25" customHeight="1" x14ac:dyDescent="0.25"/>
    <row r="619" ht="14.25" customHeight="1" x14ac:dyDescent="0.25"/>
    <row r="620" ht="14.25" customHeight="1" x14ac:dyDescent="0.25"/>
    <row r="621" ht="14.25" customHeight="1" x14ac:dyDescent="0.25"/>
    <row r="622" ht="14.25" customHeight="1" x14ac:dyDescent="0.25"/>
    <row r="623" ht="14.25" customHeight="1" x14ac:dyDescent="0.25"/>
    <row r="624" ht="14.25" customHeight="1" x14ac:dyDescent="0.25"/>
    <row r="625" ht="14.25" customHeight="1" x14ac:dyDescent="0.25"/>
    <row r="626" ht="14.25" customHeight="1" x14ac:dyDescent="0.25"/>
    <row r="627" ht="14.25" customHeight="1" x14ac:dyDescent="0.25"/>
    <row r="628" ht="14.25" customHeight="1" x14ac:dyDescent="0.25"/>
    <row r="629" ht="14.25" customHeight="1" x14ac:dyDescent="0.25"/>
    <row r="630" ht="14.25" customHeight="1" x14ac:dyDescent="0.25"/>
    <row r="631" ht="14.25" customHeight="1" x14ac:dyDescent="0.25"/>
    <row r="632" ht="14.25" customHeight="1" x14ac:dyDescent="0.25"/>
    <row r="633" ht="14.25" customHeight="1" x14ac:dyDescent="0.25"/>
    <row r="634" ht="14.25" customHeight="1" x14ac:dyDescent="0.25"/>
    <row r="635" ht="14.25" customHeight="1" x14ac:dyDescent="0.25"/>
    <row r="636" ht="14.25" customHeight="1" x14ac:dyDescent="0.25"/>
    <row r="637" ht="14.25" customHeight="1" x14ac:dyDescent="0.25"/>
    <row r="638" ht="14.25" customHeight="1" x14ac:dyDescent="0.25"/>
    <row r="639" ht="14.25" customHeight="1" x14ac:dyDescent="0.25"/>
    <row r="640" ht="14.25" customHeight="1" x14ac:dyDescent="0.25"/>
    <row r="641" ht="14.25" customHeight="1" x14ac:dyDescent="0.25"/>
    <row r="642" ht="14.25" customHeight="1" x14ac:dyDescent="0.25"/>
    <row r="643" ht="14.25" customHeight="1" x14ac:dyDescent="0.25"/>
    <row r="644" ht="14.25" customHeight="1" x14ac:dyDescent="0.25"/>
    <row r="645" ht="14.25" customHeight="1" x14ac:dyDescent="0.25"/>
    <row r="646" ht="14.25" customHeight="1" x14ac:dyDescent="0.25"/>
    <row r="647" ht="14.25" customHeight="1" x14ac:dyDescent="0.25"/>
    <row r="648" ht="14.25" customHeight="1" x14ac:dyDescent="0.25"/>
    <row r="649" ht="14.25" customHeight="1" x14ac:dyDescent="0.25"/>
    <row r="650" ht="14.25" customHeight="1" x14ac:dyDescent="0.25"/>
    <row r="651" ht="14.25" customHeight="1" x14ac:dyDescent="0.25"/>
    <row r="652" ht="14.25" customHeight="1" x14ac:dyDescent="0.25"/>
    <row r="653" ht="14.25" customHeight="1" x14ac:dyDescent="0.25"/>
    <row r="654" ht="14.25" customHeight="1" x14ac:dyDescent="0.25"/>
    <row r="655" ht="14.25" customHeight="1" x14ac:dyDescent="0.25"/>
    <row r="656" ht="14.25" customHeight="1" x14ac:dyDescent="0.25"/>
    <row r="657" ht="14.25" customHeight="1" x14ac:dyDescent="0.25"/>
    <row r="658" ht="14.25" customHeight="1" x14ac:dyDescent="0.25"/>
    <row r="659" ht="14.25" customHeight="1" x14ac:dyDescent="0.25"/>
    <row r="660" ht="14.25" customHeight="1" x14ac:dyDescent="0.25"/>
    <row r="661" ht="14.25" customHeight="1" x14ac:dyDescent="0.25"/>
    <row r="662" ht="14.25" customHeight="1" x14ac:dyDescent="0.25"/>
    <row r="663" ht="14.25" customHeight="1" x14ac:dyDescent="0.25"/>
    <row r="664" ht="14.25" customHeight="1" x14ac:dyDescent="0.25"/>
    <row r="665" ht="14.25" customHeight="1" x14ac:dyDescent="0.25"/>
    <row r="666" ht="14.25" customHeight="1" x14ac:dyDescent="0.25"/>
    <row r="667" ht="14.25" customHeight="1" x14ac:dyDescent="0.25"/>
    <row r="668" ht="14.25" customHeight="1" x14ac:dyDescent="0.25"/>
    <row r="669" ht="14.25" customHeight="1" x14ac:dyDescent="0.25"/>
    <row r="670" ht="14.25" customHeight="1" x14ac:dyDescent="0.25"/>
    <row r="671" ht="14.25" customHeight="1" x14ac:dyDescent="0.25"/>
    <row r="672" ht="14.25" customHeight="1" x14ac:dyDescent="0.25"/>
    <row r="673" ht="14.25" customHeight="1" x14ac:dyDescent="0.25"/>
    <row r="674" ht="14.25" customHeight="1" x14ac:dyDescent="0.25"/>
    <row r="675" ht="14.25" customHeight="1" x14ac:dyDescent="0.25"/>
    <row r="676" ht="14.25" customHeight="1" x14ac:dyDescent="0.25"/>
    <row r="677" ht="14.25" customHeight="1" x14ac:dyDescent="0.25"/>
    <row r="678" ht="14.25" customHeight="1" x14ac:dyDescent="0.25"/>
    <row r="679" ht="14.25" customHeight="1" x14ac:dyDescent="0.25"/>
    <row r="680" ht="14.25" customHeight="1" x14ac:dyDescent="0.25"/>
    <row r="681" ht="14.25" customHeight="1" x14ac:dyDescent="0.25"/>
    <row r="682" ht="14.25" customHeight="1" x14ac:dyDescent="0.25"/>
    <row r="683" ht="14.25" customHeight="1" x14ac:dyDescent="0.25"/>
    <row r="684" ht="14.25" customHeight="1" x14ac:dyDescent="0.25"/>
    <row r="685" ht="14.25" customHeight="1" x14ac:dyDescent="0.25"/>
    <row r="686" ht="14.25" customHeight="1" x14ac:dyDescent="0.25"/>
    <row r="687" ht="14.25" customHeight="1" x14ac:dyDescent="0.25"/>
    <row r="688" ht="14.25" customHeight="1" x14ac:dyDescent="0.25"/>
    <row r="689" ht="14.25" customHeight="1" x14ac:dyDescent="0.25"/>
    <row r="690" ht="14.25" customHeight="1" x14ac:dyDescent="0.25"/>
    <row r="691" ht="14.25" customHeight="1" x14ac:dyDescent="0.25"/>
    <row r="692" ht="14.25" customHeight="1" x14ac:dyDescent="0.25"/>
    <row r="693" ht="14.25" customHeight="1" x14ac:dyDescent="0.25"/>
    <row r="694" ht="14.25" customHeight="1" x14ac:dyDescent="0.25"/>
    <row r="695" ht="14.25" customHeight="1" x14ac:dyDescent="0.25"/>
    <row r="696" ht="14.25" customHeight="1" x14ac:dyDescent="0.25"/>
    <row r="697" ht="14.25" customHeight="1" x14ac:dyDescent="0.25"/>
    <row r="698" ht="14.25" customHeight="1" x14ac:dyDescent="0.25"/>
    <row r="699" ht="14.25" customHeight="1" x14ac:dyDescent="0.25"/>
    <row r="700" ht="14.25" customHeight="1" x14ac:dyDescent="0.25"/>
    <row r="701" ht="14.25" customHeight="1" x14ac:dyDescent="0.25"/>
    <row r="702" ht="14.25" customHeight="1" x14ac:dyDescent="0.25"/>
    <row r="703" ht="14.25" customHeight="1" x14ac:dyDescent="0.25"/>
    <row r="704" ht="14.25" customHeight="1" x14ac:dyDescent="0.25"/>
    <row r="705" ht="14.25" customHeight="1" x14ac:dyDescent="0.25"/>
    <row r="706" ht="14.25" customHeight="1" x14ac:dyDescent="0.25"/>
    <row r="707" ht="14.25" customHeight="1" x14ac:dyDescent="0.25"/>
    <row r="708" ht="14.25" customHeight="1" x14ac:dyDescent="0.25"/>
    <row r="709" ht="14.25" customHeight="1" x14ac:dyDescent="0.25"/>
    <row r="710" ht="14.25" customHeight="1" x14ac:dyDescent="0.25"/>
    <row r="711" ht="14.25" customHeight="1" x14ac:dyDescent="0.25"/>
    <row r="712" ht="14.25" customHeight="1" x14ac:dyDescent="0.25"/>
    <row r="713" ht="14.25" customHeight="1" x14ac:dyDescent="0.25"/>
    <row r="714" ht="14.25" customHeight="1" x14ac:dyDescent="0.25"/>
    <row r="715" ht="14.25" customHeight="1" x14ac:dyDescent="0.25"/>
    <row r="716" ht="14.25" customHeight="1" x14ac:dyDescent="0.25"/>
    <row r="717" ht="14.25" customHeight="1" x14ac:dyDescent="0.25"/>
    <row r="718" ht="14.25" customHeight="1" x14ac:dyDescent="0.25"/>
    <row r="719" ht="14.25" customHeight="1" x14ac:dyDescent="0.25"/>
    <row r="720" ht="14.25" customHeight="1" x14ac:dyDescent="0.25"/>
    <row r="721" ht="14.25" customHeight="1" x14ac:dyDescent="0.25"/>
    <row r="722" ht="14.25" customHeight="1" x14ac:dyDescent="0.25"/>
    <row r="723" ht="14.25" customHeight="1" x14ac:dyDescent="0.25"/>
    <row r="724" ht="14.25" customHeight="1" x14ac:dyDescent="0.25"/>
    <row r="725" ht="14.25" customHeight="1" x14ac:dyDescent="0.25"/>
    <row r="726" ht="14.25" customHeight="1" x14ac:dyDescent="0.25"/>
    <row r="727" ht="14.25" customHeight="1" x14ac:dyDescent="0.25"/>
    <row r="728" ht="14.25" customHeight="1" x14ac:dyDescent="0.25"/>
    <row r="729" ht="14.25" customHeight="1" x14ac:dyDescent="0.25"/>
    <row r="730" ht="14.25" customHeight="1" x14ac:dyDescent="0.25"/>
    <row r="731" ht="14.25" customHeight="1" x14ac:dyDescent="0.25"/>
    <row r="732" ht="14.25" customHeight="1" x14ac:dyDescent="0.25"/>
    <row r="733" ht="14.25" customHeight="1" x14ac:dyDescent="0.25"/>
    <row r="734" ht="14.25" customHeight="1" x14ac:dyDescent="0.25"/>
    <row r="735" ht="14.25" customHeight="1" x14ac:dyDescent="0.25"/>
    <row r="736" ht="14.25" customHeight="1" x14ac:dyDescent="0.25"/>
    <row r="737" ht="14.25" customHeight="1" x14ac:dyDescent="0.25"/>
    <row r="738" ht="14.25" customHeight="1" x14ac:dyDescent="0.25"/>
    <row r="739" ht="14.25" customHeight="1" x14ac:dyDescent="0.25"/>
    <row r="740" ht="14.25" customHeight="1" x14ac:dyDescent="0.25"/>
    <row r="741" ht="14.25" customHeight="1" x14ac:dyDescent="0.25"/>
    <row r="742" ht="14.25" customHeight="1" x14ac:dyDescent="0.25"/>
    <row r="743" ht="14.25" customHeight="1" x14ac:dyDescent="0.25"/>
    <row r="744" ht="14.25" customHeight="1" x14ac:dyDescent="0.25"/>
    <row r="745" ht="14.25" customHeight="1" x14ac:dyDescent="0.25"/>
    <row r="746" ht="14.25" customHeight="1" x14ac:dyDescent="0.25"/>
    <row r="747" ht="14.25" customHeight="1" x14ac:dyDescent="0.25"/>
    <row r="748" ht="14.25" customHeight="1" x14ac:dyDescent="0.25"/>
    <row r="749" ht="14.25" customHeight="1" x14ac:dyDescent="0.25"/>
    <row r="750" ht="14.25" customHeight="1" x14ac:dyDescent="0.25"/>
    <row r="751" ht="14.25" customHeight="1" x14ac:dyDescent="0.25"/>
    <row r="752" ht="14.25" customHeight="1" x14ac:dyDescent="0.25"/>
    <row r="753" ht="14.25" customHeight="1" x14ac:dyDescent="0.25"/>
    <row r="754" ht="14.25" customHeight="1" x14ac:dyDescent="0.25"/>
    <row r="755" ht="14.25" customHeight="1" x14ac:dyDescent="0.25"/>
    <row r="756" ht="14.25" customHeight="1" x14ac:dyDescent="0.25"/>
    <row r="757" ht="14.25" customHeight="1" x14ac:dyDescent="0.25"/>
    <row r="758" ht="14.25" customHeight="1" x14ac:dyDescent="0.25"/>
    <row r="759" ht="14.25" customHeight="1" x14ac:dyDescent="0.25"/>
    <row r="760" ht="14.25" customHeight="1" x14ac:dyDescent="0.25"/>
    <row r="761" ht="14.25" customHeight="1" x14ac:dyDescent="0.25"/>
    <row r="762" ht="14.25" customHeight="1" x14ac:dyDescent="0.25"/>
    <row r="763" ht="14.25" customHeight="1" x14ac:dyDescent="0.25"/>
    <row r="764" ht="14.25" customHeight="1" x14ac:dyDescent="0.25"/>
    <row r="765" ht="14.25" customHeight="1" x14ac:dyDescent="0.25"/>
    <row r="766" ht="14.25" customHeight="1" x14ac:dyDescent="0.25"/>
    <row r="767" ht="14.25" customHeight="1" x14ac:dyDescent="0.25"/>
    <row r="768" ht="14.25" customHeight="1" x14ac:dyDescent="0.25"/>
    <row r="769" ht="14.25" customHeight="1" x14ac:dyDescent="0.25"/>
    <row r="770" ht="14.25" customHeight="1" x14ac:dyDescent="0.25"/>
    <row r="771" ht="14.25" customHeight="1" x14ac:dyDescent="0.25"/>
    <row r="772" ht="14.25" customHeight="1" x14ac:dyDescent="0.25"/>
    <row r="773" ht="14.25" customHeight="1" x14ac:dyDescent="0.25"/>
    <row r="774" ht="14.25" customHeight="1" x14ac:dyDescent="0.25"/>
    <row r="775" ht="14.25" customHeight="1" x14ac:dyDescent="0.25"/>
    <row r="776" ht="14.25" customHeight="1" x14ac:dyDescent="0.25"/>
    <row r="777" ht="14.25" customHeight="1" x14ac:dyDescent="0.25"/>
    <row r="778" ht="14.25" customHeight="1" x14ac:dyDescent="0.25"/>
    <row r="779" ht="14.25" customHeight="1" x14ac:dyDescent="0.25"/>
    <row r="780" ht="14.25" customHeight="1" x14ac:dyDescent="0.25"/>
    <row r="781" ht="14.25" customHeight="1" x14ac:dyDescent="0.25"/>
    <row r="782" ht="14.25" customHeight="1" x14ac:dyDescent="0.25"/>
    <row r="783" ht="14.25" customHeight="1" x14ac:dyDescent="0.25"/>
    <row r="784" ht="14.25" customHeight="1" x14ac:dyDescent="0.25"/>
    <row r="785" ht="14.25" customHeight="1" x14ac:dyDescent="0.25"/>
    <row r="786" ht="14.25" customHeight="1" x14ac:dyDescent="0.25"/>
    <row r="787" ht="14.25" customHeight="1" x14ac:dyDescent="0.25"/>
    <row r="788" ht="14.25" customHeight="1" x14ac:dyDescent="0.25"/>
    <row r="789" ht="14.25" customHeight="1" x14ac:dyDescent="0.25"/>
    <row r="790" ht="14.25" customHeight="1" x14ac:dyDescent="0.25"/>
    <row r="791" ht="14.25" customHeight="1" x14ac:dyDescent="0.25"/>
    <row r="792" ht="14.25" customHeight="1" x14ac:dyDescent="0.25"/>
    <row r="793" ht="14.25" customHeight="1" x14ac:dyDescent="0.25"/>
    <row r="794" ht="14.25" customHeight="1" x14ac:dyDescent="0.25"/>
    <row r="795" ht="14.25" customHeight="1" x14ac:dyDescent="0.25"/>
    <row r="796" ht="14.25" customHeight="1" x14ac:dyDescent="0.25"/>
    <row r="797" ht="14.25" customHeight="1" x14ac:dyDescent="0.25"/>
    <row r="798" ht="14.25" customHeight="1" x14ac:dyDescent="0.25"/>
    <row r="799" ht="14.25" customHeight="1" x14ac:dyDescent="0.25"/>
    <row r="800" ht="14.25" customHeight="1" x14ac:dyDescent="0.25"/>
    <row r="801" ht="14.25" customHeight="1" x14ac:dyDescent="0.25"/>
    <row r="802" ht="14.25" customHeight="1" x14ac:dyDescent="0.25"/>
    <row r="803" ht="14.25" customHeight="1" x14ac:dyDescent="0.25"/>
    <row r="804" ht="14.25" customHeight="1" x14ac:dyDescent="0.25"/>
    <row r="805" ht="14.25" customHeight="1" x14ac:dyDescent="0.25"/>
    <row r="806" ht="14.25" customHeight="1" x14ac:dyDescent="0.25"/>
    <row r="807" ht="14.25" customHeight="1" x14ac:dyDescent="0.25"/>
    <row r="808" ht="14.25" customHeight="1" x14ac:dyDescent="0.25"/>
    <row r="809" ht="14.25" customHeight="1" x14ac:dyDescent="0.25"/>
    <row r="810" ht="14.25" customHeight="1" x14ac:dyDescent="0.25"/>
    <row r="811" ht="14.25" customHeight="1" x14ac:dyDescent="0.25"/>
    <row r="812" ht="14.25" customHeight="1" x14ac:dyDescent="0.25"/>
    <row r="813" ht="14.25" customHeight="1" x14ac:dyDescent="0.25"/>
    <row r="814" ht="14.25" customHeight="1" x14ac:dyDescent="0.25"/>
    <row r="815" ht="14.25" customHeight="1" x14ac:dyDescent="0.25"/>
    <row r="816" ht="14.25" customHeight="1" x14ac:dyDescent="0.25"/>
    <row r="817" ht="14.25" customHeight="1" x14ac:dyDescent="0.25"/>
    <row r="818" ht="14.25" customHeight="1" x14ac:dyDescent="0.25"/>
    <row r="819" ht="14.25" customHeight="1" x14ac:dyDescent="0.25"/>
    <row r="820" ht="14.25" customHeight="1" x14ac:dyDescent="0.25"/>
    <row r="821" ht="14.25" customHeight="1" x14ac:dyDescent="0.25"/>
    <row r="822" ht="14.25" customHeight="1" x14ac:dyDescent="0.25"/>
    <row r="823" ht="14.25" customHeight="1" x14ac:dyDescent="0.25"/>
    <row r="824" ht="14.25" customHeight="1" x14ac:dyDescent="0.25"/>
    <row r="825" ht="14.25" customHeight="1" x14ac:dyDescent="0.25"/>
    <row r="826" ht="14.25" customHeight="1" x14ac:dyDescent="0.25"/>
    <row r="827" ht="14.25" customHeight="1" x14ac:dyDescent="0.25"/>
    <row r="828" ht="14.25" customHeight="1" x14ac:dyDescent="0.25"/>
    <row r="829" ht="14.25" customHeight="1" x14ac:dyDescent="0.25"/>
    <row r="830" ht="14.25" customHeight="1" x14ac:dyDescent="0.25"/>
    <row r="831" ht="14.25" customHeight="1" x14ac:dyDescent="0.25"/>
    <row r="832" ht="14.25" customHeight="1" x14ac:dyDescent="0.25"/>
    <row r="833" ht="14.25" customHeight="1" x14ac:dyDescent="0.25"/>
    <row r="834" ht="14.25" customHeight="1" x14ac:dyDescent="0.25"/>
    <row r="835" ht="14.25" customHeight="1" x14ac:dyDescent="0.25"/>
    <row r="836" ht="14.25" customHeight="1" x14ac:dyDescent="0.25"/>
    <row r="837" ht="14.25" customHeight="1" x14ac:dyDescent="0.25"/>
    <row r="838" ht="14.25" customHeight="1" x14ac:dyDescent="0.25"/>
    <row r="839" ht="14.25" customHeight="1" x14ac:dyDescent="0.25"/>
    <row r="840" ht="14.25" customHeight="1" x14ac:dyDescent="0.25"/>
    <row r="841" ht="14.25" customHeight="1" x14ac:dyDescent="0.25"/>
    <row r="842" ht="14.25" customHeight="1" x14ac:dyDescent="0.25"/>
    <row r="843" ht="14.25" customHeight="1" x14ac:dyDescent="0.25"/>
    <row r="844" ht="14.25" customHeight="1" x14ac:dyDescent="0.25"/>
    <row r="845" ht="14.25" customHeight="1" x14ac:dyDescent="0.25"/>
    <row r="846" ht="14.25" customHeight="1" x14ac:dyDescent="0.25"/>
    <row r="847" ht="14.25" customHeight="1" x14ac:dyDescent="0.25"/>
    <row r="848" ht="14.25" customHeight="1" x14ac:dyDescent="0.25"/>
    <row r="849" ht="14.25" customHeight="1" x14ac:dyDescent="0.25"/>
    <row r="850" ht="14.25" customHeight="1" x14ac:dyDescent="0.25"/>
    <row r="851" ht="14.25" customHeight="1" x14ac:dyDescent="0.25"/>
    <row r="852" ht="14.25" customHeight="1" x14ac:dyDescent="0.25"/>
    <row r="853" ht="14.25" customHeight="1" x14ac:dyDescent="0.25"/>
    <row r="854" ht="14.25" customHeight="1" x14ac:dyDescent="0.25"/>
    <row r="855" ht="14.25" customHeight="1" x14ac:dyDescent="0.25"/>
    <row r="856" ht="14.25" customHeight="1" x14ac:dyDescent="0.25"/>
    <row r="857" ht="14.25" customHeight="1" x14ac:dyDescent="0.25"/>
    <row r="858" ht="14.25" customHeight="1" x14ac:dyDescent="0.25"/>
    <row r="859" ht="14.25" customHeight="1" x14ac:dyDescent="0.25"/>
    <row r="860" ht="14.25" customHeight="1" x14ac:dyDescent="0.25"/>
    <row r="861" ht="14.25" customHeight="1" x14ac:dyDescent="0.25"/>
    <row r="862" ht="14.25" customHeight="1" x14ac:dyDescent="0.25"/>
    <row r="863" ht="14.25" customHeight="1" x14ac:dyDescent="0.25"/>
    <row r="864" ht="14.25" customHeight="1" x14ac:dyDescent="0.25"/>
    <row r="865" ht="14.25" customHeight="1" x14ac:dyDescent="0.25"/>
    <row r="866" ht="14.25" customHeight="1" x14ac:dyDescent="0.25"/>
    <row r="867" ht="14.25" customHeight="1" x14ac:dyDescent="0.25"/>
    <row r="868" ht="14.25" customHeight="1" x14ac:dyDescent="0.25"/>
    <row r="869" ht="14.25" customHeight="1" x14ac:dyDescent="0.25"/>
    <row r="870" ht="14.25" customHeight="1" x14ac:dyDescent="0.25"/>
    <row r="871" ht="14.25" customHeight="1" x14ac:dyDescent="0.25"/>
    <row r="872" ht="14.25" customHeight="1" x14ac:dyDescent="0.25"/>
    <row r="873" ht="14.25" customHeight="1" x14ac:dyDescent="0.25"/>
    <row r="874" ht="14.25" customHeight="1" x14ac:dyDescent="0.25"/>
    <row r="875" ht="14.25" customHeight="1" x14ac:dyDescent="0.25"/>
    <row r="876" ht="14.25" customHeight="1" x14ac:dyDescent="0.25"/>
    <row r="877" ht="14.25" customHeight="1" x14ac:dyDescent="0.25"/>
    <row r="878" ht="14.25" customHeight="1" x14ac:dyDescent="0.25"/>
    <row r="879" ht="14.25" customHeight="1" x14ac:dyDescent="0.25"/>
    <row r="880" ht="14.25" customHeight="1" x14ac:dyDescent="0.25"/>
    <row r="881" ht="14.25" customHeight="1" x14ac:dyDescent="0.25"/>
    <row r="882" ht="14.25" customHeight="1" x14ac:dyDescent="0.25"/>
    <row r="883" ht="14.25" customHeight="1" x14ac:dyDescent="0.25"/>
    <row r="884" ht="14.25" customHeight="1" x14ac:dyDescent="0.25"/>
    <row r="885" ht="14.25" customHeight="1" x14ac:dyDescent="0.25"/>
    <row r="886" ht="14.25" customHeight="1" x14ac:dyDescent="0.25"/>
    <row r="887" ht="14.25" customHeight="1" x14ac:dyDescent="0.25"/>
    <row r="888" ht="14.25" customHeight="1" x14ac:dyDescent="0.25"/>
    <row r="889" ht="14.25" customHeight="1" x14ac:dyDescent="0.25"/>
    <row r="890" ht="14.25" customHeight="1" x14ac:dyDescent="0.25"/>
    <row r="891" ht="14.25" customHeight="1" x14ac:dyDescent="0.25"/>
    <row r="892" ht="14.25" customHeight="1" x14ac:dyDescent="0.25"/>
    <row r="893" ht="14.25" customHeight="1" x14ac:dyDescent="0.25"/>
    <row r="894" ht="14.25" customHeight="1" x14ac:dyDescent="0.25"/>
    <row r="895" ht="14.25" customHeight="1" x14ac:dyDescent="0.25"/>
    <row r="896" ht="14.25" customHeight="1" x14ac:dyDescent="0.25"/>
    <row r="897" ht="14.25" customHeight="1" x14ac:dyDescent="0.25"/>
    <row r="898" ht="14.25" customHeight="1" x14ac:dyDescent="0.25"/>
    <row r="899" ht="14.25" customHeight="1" x14ac:dyDescent="0.25"/>
    <row r="900" ht="14.25" customHeight="1" x14ac:dyDescent="0.25"/>
    <row r="901" ht="14.25" customHeight="1" x14ac:dyDescent="0.25"/>
    <row r="902" ht="14.25" customHeight="1" x14ac:dyDescent="0.25"/>
    <row r="903" ht="14.25" customHeight="1" x14ac:dyDescent="0.25"/>
    <row r="904" ht="14.25" customHeight="1" x14ac:dyDescent="0.25"/>
    <row r="905" ht="14.25" customHeight="1" x14ac:dyDescent="0.25"/>
    <row r="906" ht="14.25" customHeight="1" x14ac:dyDescent="0.25"/>
    <row r="907" ht="14.25" customHeight="1" x14ac:dyDescent="0.25"/>
    <row r="908" ht="14.25" customHeight="1" x14ac:dyDescent="0.25"/>
    <row r="909" ht="14.25" customHeight="1" x14ac:dyDescent="0.25"/>
    <row r="910" ht="14.25" customHeight="1" x14ac:dyDescent="0.25"/>
    <row r="911" ht="14.25" customHeight="1" x14ac:dyDescent="0.25"/>
    <row r="912" ht="14.25" customHeight="1" x14ac:dyDescent="0.25"/>
    <row r="913" ht="14.25" customHeight="1" x14ac:dyDescent="0.25"/>
    <row r="914" ht="14.25" customHeight="1" x14ac:dyDescent="0.25"/>
    <row r="915" ht="14.25" customHeight="1" x14ac:dyDescent="0.25"/>
    <row r="916" ht="14.25" customHeight="1" x14ac:dyDescent="0.25"/>
    <row r="917" ht="14.25" customHeight="1" x14ac:dyDescent="0.25"/>
    <row r="918" ht="14.25" customHeight="1" x14ac:dyDescent="0.25"/>
    <row r="919" ht="14.25" customHeight="1" x14ac:dyDescent="0.25"/>
    <row r="920" ht="14.25" customHeight="1" x14ac:dyDescent="0.25"/>
    <row r="921" ht="14.25" customHeight="1" x14ac:dyDescent="0.25"/>
    <row r="922" ht="14.25" customHeight="1" x14ac:dyDescent="0.25"/>
    <row r="923" ht="14.25" customHeight="1" x14ac:dyDescent="0.25"/>
    <row r="924" ht="14.25" customHeight="1" x14ac:dyDescent="0.25"/>
    <row r="925" ht="14.25" customHeight="1" x14ac:dyDescent="0.25"/>
    <row r="926" ht="14.25" customHeight="1" x14ac:dyDescent="0.25"/>
    <row r="927" ht="14.25" customHeight="1" x14ac:dyDescent="0.25"/>
    <row r="928" ht="14.25" customHeight="1" x14ac:dyDescent="0.25"/>
    <row r="929" ht="14.25" customHeight="1" x14ac:dyDescent="0.25"/>
    <row r="930" ht="14.25" customHeight="1" x14ac:dyDescent="0.25"/>
    <row r="931" ht="14.25" customHeight="1" x14ac:dyDescent="0.25"/>
    <row r="932" ht="14.25" customHeight="1" x14ac:dyDescent="0.25"/>
    <row r="933" ht="14.25" customHeight="1" x14ac:dyDescent="0.25"/>
    <row r="934" ht="14.25" customHeight="1" x14ac:dyDescent="0.25"/>
    <row r="935" ht="14.25" customHeight="1" x14ac:dyDescent="0.25"/>
    <row r="936" ht="14.25" customHeight="1" x14ac:dyDescent="0.25"/>
    <row r="937" ht="14.25" customHeight="1" x14ac:dyDescent="0.25"/>
    <row r="938" ht="14.25" customHeight="1" x14ac:dyDescent="0.25"/>
    <row r="939" ht="14.25" customHeight="1" x14ac:dyDescent="0.25"/>
    <row r="940" ht="14.25" customHeight="1" x14ac:dyDescent="0.25"/>
    <row r="941" ht="14.25" customHeight="1" x14ac:dyDescent="0.25"/>
    <row r="942" ht="14.25" customHeight="1" x14ac:dyDescent="0.25"/>
    <row r="943" ht="14.25" customHeight="1" x14ac:dyDescent="0.25"/>
    <row r="944" ht="14.25" customHeight="1" x14ac:dyDescent="0.25"/>
    <row r="945" ht="14.25" customHeight="1" x14ac:dyDescent="0.25"/>
    <row r="946" ht="14.25" customHeight="1" x14ac:dyDescent="0.25"/>
    <row r="947" ht="14.25" customHeight="1" x14ac:dyDescent="0.25"/>
    <row r="948" ht="14.25" customHeight="1" x14ac:dyDescent="0.25"/>
    <row r="949" ht="14.25" customHeight="1" x14ac:dyDescent="0.25"/>
    <row r="950" ht="14.25" customHeight="1" x14ac:dyDescent="0.25"/>
    <row r="951" ht="14.25" customHeight="1" x14ac:dyDescent="0.25"/>
    <row r="952" ht="14.25" customHeight="1" x14ac:dyDescent="0.25"/>
    <row r="953" ht="14.25" customHeight="1" x14ac:dyDescent="0.25"/>
    <row r="954" ht="14.25" customHeight="1" x14ac:dyDescent="0.25"/>
    <row r="955" ht="14.25" customHeight="1" x14ac:dyDescent="0.25"/>
    <row r="956" ht="14.25" customHeight="1" x14ac:dyDescent="0.25"/>
    <row r="957" ht="14.25" customHeight="1" x14ac:dyDescent="0.25"/>
    <row r="958" ht="14.25" customHeight="1" x14ac:dyDescent="0.25"/>
    <row r="959" ht="14.25" customHeight="1" x14ac:dyDescent="0.25"/>
    <row r="960" ht="14.25" customHeight="1" x14ac:dyDescent="0.25"/>
    <row r="961" ht="14.25" customHeight="1" x14ac:dyDescent="0.25"/>
    <row r="962" ht="14.25" customHeight="1" x14ac:dyDescent="0.25"/>
    <row r="963" ht="14.25" customHeight="1" x14ac:dyDescent="0.25"/>
    <row r="964" ht="14.25" customHeight="1" x14ac:dyDescent="0.25"/>
    <row r="965" ht="14.25" customHeight="1" x14ac:dyDescent="0.25"/>
    <row r="966" ht="14.25" customHeight="1" x14ac:dyDescent="0.25"/>
    <row r="967" ht="14.25" customHeight="1" x14ac:dyDescent="0.25"/>
    <row r="968" ht="14.25" customHeight="1" x14ac:dyDescent="0.25"/>
    <row r="969" ht="14.25" customHeight="1" x14ac:dyDescent="0.25"/>
    <row r="970" ht="14.25" customHeight="1" x14ac:dyDescent="0.25"/>
    <row r="971" ht="14.25" customHeight="1" x14ac:dyDescent="0.25"/>
    <row r="972" ht="14.25" customHeight="1" x14ac:dyDescent="0.25"/>
    <row r="973" ht="14.25" customHeight="1" x14ac:dyDescent="0.25"/>
    <row r="974" ht="14.25" customHeight="1" x14ac:dyDescent="0.25"/>
    <row r="975" ht="14.25" customHeight="1" x14ac:dyDescent="0.25"/>
    <row r="976" ht="14.25" customHeight="1" x14ac:dyDescent="0.25"/>
    <row r="977" ht="14.25" customHeight="1" x14ac:dyDescent="0.25"/>
    <row r="978" ht="14.25" customHeight="1" x14ac:dyDescent="0.25"/>
    <row r="979" ht="14.25" customHeight="1" x14ac:dyDescent="0.25"/>
    <row r="980" ht="14.25" customHeight="1" x14ac:dyDescent="0.25"/>
    <row r="981" ht="14.25" customHeight="1" x14ac:dyDescent="0.25"/>
    <row r="982" ht="14.25" customHeight="1" x14ac:dyDescent="0.25"/>
    <row r="983" ht="14.25" customHeight="1" x14ac:dyDescent="0.25"/>
    <row r="984" ht="14.25" customHeight="1" x14ac:dyDescent="0.25"/>
    <row r="985" ht="14.25" customHeight="1" x14ac:dyDescent="0.25"/>
    <row r="986" ht="14.25" customHeight="1" x14ac:dyDescent="0.25"/>
    <row r="987" ht="14.25" customHeight="1" x14ac:dyDescent="0.25"/>
    <row r="988" ht="14.25" customHeight="1" x14ac:dyDescent="0.25"/>
    <row r="989" ht="14.25" customHeight="1" x14ac:dyDescent="0.25"/>
    <row r="990" ht="14.25" customHeight="1" x14ac:dyDescent="0.25"/>
    <row r="991" ht="14.25" customHeight="1" x14ac:dyDescent="0.25"/>
    <row r="992" ht="14.25" customHeight="1" x14ac:dyDescent="0.25"/>
    <row r="993" ht="14.25" customHeight="1" x14ac:dyDescent="0.25"/>
    <row r="994" ht="14.25" customHeight="1" x14ac:dyDescent="0.25"/>
    <row r="995" ht="14.25" customHeight="1" x14ac:dyDescent="0.25"/>
    <row r="996" ht="14.25" customHeight="1" x14ac:dyDescent="0.25"/>
    <row r="997" ht="14.25" customHeight="1" x14ac:dyDescent="0.25"/>
    <row r="998" ht="14.25" customHeight="1" x14ac:dyDescent="0.25"/>
    <row r="999" ht="14.25" customHeight="1" x14ac:dyDescent="0.25"/>
    <row r="1000" ht="14.25" customHeight="1" x14ac:dyDescent="0.25"/>
  </sheetData>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T1000"/>
  <sheetViews>
    <sheetView tabSelected="1" workbookViewId="0">
      <selection activeCell="Q10" sqref="Q10"/>
    </sheetView>
  </sheetViews>
  <sheetFormatPr defaultColWidth="14.42578125" defaultRowHeight="15" customHeight="1" x14ac:dyDescent="0.25"/>
  <cols>
    <col min="1" max="1" width="28.42578125" customWidth="1"/>
    <col min="2" max="2" width="14.7109375" customWidth="1"/>
    <col min="3" max="3" width="8" customWidth="1"/>
    <col min="4" max="4" width="13.140625" customWidth="1"/>
    <col min="5" max="7" width="14.7109375" hidden="1" customWidth="1"/>
    <col min="8" max="8" width="20.7109375" hidden="1" customWidth="1"/>
    <col min="9" max="9" width="12.85546875" hidden="1" customWidth="1"/>
    <col min="10" max="10" width="23.7109375" hidden="1" customWidth="1"/>
    <col min="11" max="11" width="12.7109375" hidden="1" customWidth="1"/>
    <col min="12" max="12" width="4.42578125" hidden="1" customWidth="1"/>
    <col min="13" max="13" width="17.5703125" customWidth="1"/>
    <col min="14" max="14" width="14.7109375" customWidth="1"/>
    <col min="15" max="15" width="12.7109375" customWidth="1"/>
    <col min="16" max="16" width="14.42578125" customWidth="1"/>
    <col min="17" max="17" width="31.5703125" customWidth="1"/>
    <col min="18" max="20" width="12.7109375" customWidth="1"/>
    <col min="21" max="26" width="8.7109375" customWidth="1"/>
  </cols>
  <sheetData>
    <row r="1" spans="1:15" ht="14.25" customHeight="1" x14ac:dyDescent="0.25">
      <c r="A1" s="36" t="s">
        <v>24</v>
      </c>
    </row>
    <row r="2" spans="1:15" ht="14.25" customHeight="1" x14ac:dyDescent="0.25">
      <c r="A2" s="37" t="s">
        <v>25</v>
      </c>
    </row>
    <row r="3" spans="1:15" ht="14.25" customHeight="1" x14ac:dyDescent="0.25"/>
    <row r="4" spans="1:15" ht="45" x14ac:dyDescent="0.25">
      <c r="A4" s="53" t="s">
        <v>26</v>
      </c>
      <c r="B4" s="53" t="s">
        <v>27</v>
      </c>
      <c r="C4" s="53" t="s">
        <v>28</v>
      </c>
      <c r="D4" s="53" t="s">
        <v>29</v>
      </c>
    </row>
    <row r="5" spans="1:15" ht="14.25" customHeight="1" x14ac:dyDescent="0.25">
      <c r="A5" s="56">
        <v>11</v>
      </c>
      <c r="B5" s="56" t="s">
        <v>30</v>
      </c>
      <c r="C5" s="38">
        <f>VLOOKUP(B5,Data!G5:H11,2,FALSE)</f>
        <v>1.2</v>
      </c>
      <c r="D5" s="39">
        <f>RhoCO2*RQ*0.00000276*VLOOKUP(A5,Data!B5:E9,4,FALSE)*Met/(0.23*RQ+0.77)</f>
        <v>6.1357121131416686E-6</v>
      </c>
    </row>
    <row r="6" spans="1:15" ht="14.25" customHeight="1" x14ac:dyDescent="0.25"/>
    <row r="7" spans="1:15" ht="14.25" customHeight="1" x14ac:dyDescent="0.25">
      <c r="A7" s="36" t="s">
        <v>31</v>
      </c>
      <c r="M7" s="36" t="s">
        <v>32</v>
      </c>
    </row>
    <row r="8" spans="1:15" ht="14.25" customHeight="1" x14ac:dyDescent="0.25"/>
    <row r="9" spans="1:15" ht="45" x14ac:dyDescent="0.25">
      <c r="A9" s="37" t="s">
        <v>33</v>
      </c>
      <c r="B9" s="57">
        <v>390</v>
      </c>
      <c r="C9" s="37" t="s">
        <v>34</v>
      </c>
      <c r="M9" s="53" t="s">
        <v>74</v>
      </c>
      <c r="N9" s="40">
        <f>P25</f>
        <v>894.70647411863297</v>
      </c>
      <c r="O9" s="37" t="s">
        <v>34</v>
      </c>
    </row>
    <row r="10" spans="1:15" ht="14.25" customHeight="1" x14ac:dyDescent="0.25"/>
    <row r="11" spans="1:15" ht="45" x14ac:dyDescent="0.25">
      <c r="A11" s="37" t="s">
        <v>35</v>
      </c>
      <c r="B11" s="57">
        <v>128</v>
      </c>
      <c r="C11" s="37" t="s">
        <v>36</v>
      </c>
      <c r="M11" s="53" t="s">
        <v>37</v>
      </c>
      <c r="N11" s="41">
        <f>B11*B12</f>
        <v>256</v>
      </c>
      <c r="O11" s="37" t="s">
        <v>36</v>
      </c>
    </row>
    <row r="12" spans="1:15" ht="14.25" customHeight="1" x14ac:dyDescent="0.25">
      <c r="A12" s="37" t="s">
        <v>38</v>
      </c>
      <c r="B12" s="57">
        <v>2</v>
      </c>
    </row>
    <row r="13" spans="1:15" ht="14.25" customHeight="1" x14ac:dyDescent="0.25"/>
    <row r="14" spans="1:15" ht="14.25" customHeight="1" x14ac:dyDescent="0.25">
      <c r="B14" s="42"/>
    </row>
    <row r="15" spans="1:15" ht="14.25" customHeight="1" x14ac:dyDescent="0.25">
      <c r="A15" s="37" t="s">
        <v>39</v>
      </c>
      <c r="B15" s="57">
        <v>0.25</v>
      </c>
      <c r="C15" s="37" t="s">
        <v>40</v>
      </c>
    </row>
    <row r="16" spans="1:15" ht="14.25" customHeight="1" x14ac:dyDescent="0.25"/>
    <row r="17" spans="1:20" ht="14.25" customHeight="1" x14ac:dyDescent="0.25">
      <c r="A17" s="43" t="s">
        <v>41</v>
      </c>
    </row>
    <row r="18" spans="1:20" ht="14.25" customHeight="1" x14ac:dyDescent="0.25">
      <c r="A18" s="37" t="s">
        <v>42</v>
      </c>
      <c r="B18" s="57">
        <v>55</v>
      </c>
      <c r="C18" s="37" t="s">
        <v>43</v>
      </c>
    </row>
    <row r="19" spans="1:20" ht="14.25" customHeight="1" x14ac:dyDescent="0.25">
      <c r="A19" s="37" t="s">
        <v>44</v>
      </c>
      <c r="B19" s="57">
        <v>2.7</v>
      </c>
      <c r="C19" s="37" t="s">
        <v>45</v>
      </c>
    </row>
    <row r="20" spans="1:20" ht="14.25" customHeight="1" x14ac:dyDescent="0.25">
      <c r="C20" s="42"/>
      <c r="D20" s="42"/>
    </row>
    <row r="21" spans="1:20" ht="14.25" customHeight="1" x14ac:dyDescent="0.25"/>
    <row r="22" spans="1:20" ht="14.25" customHeight="1" x14ac:dyDescent="0.25"/>
    <row r="23" spans="1:20" x14ac:dyDescent="0.25">
      <c r="A23" s="58" t="s">
        <v>46</v>
      </c>
      <c r="B23" s="58"/>
    </row>
    <row r="24" spans="1:20" ht="45" x14ac:dyDescent="0.25">
      <c r="A24" s="44"/>
      <c r="C24" s="36" t="s">
        <v>47</v>
      </c>
      <c r="D24" s="54"/>
      <c r="E24" s="36" t="s">
        <v>48</v>
      </c>
      <c r="F24" s="36" t="s">
        <v>49</v>
      </c>
      <c r="G24" s="36" t="s">
        <v>50</v>
      </c>
      <c r="H24" s="36" t="s">
        <v>51</v>
      </c>
      <c r="I24" s="36" t="s">
        <v>52</v>
      </c>
      <c r="J24" s="36" t="s">
        <v>53</v>
      </c>
      <c r="K24" s="36" t="s">
        <v>54</v>
      </c>
      <c r="L24" s="54"/>
      <c r="M24" s="36" t="s">
        <v>72</v>
      </c>
      <c r="N24" s="36" t="s">
        <v>54</v>
      </c>
      <c r="O24" s="36" t="s">
        <v>47</v>
      </c>
      <c r="P24" s="55" t="s">
        <v>73</v>
      </c>
    </row>
    <row r="25" spans="1:20" ht="14.25" customHeight="1" x14ac:dyDescent="0.25">
      <c r="A25" s="45"/>
      <c r="B25" s="44">
        <v>0.33333333333333331</v>
      </c>
      <c r="C25" s="57">
        <v>0</v>
      </c>
      <c r="E25" s="37">
        <f t="shared" ref="E25:E77" si="0">$B$12*$B$11/1000+$B$15*F25/3600</f>
        <v>0.26631250000000001</v>
      </c>
      <c r="F25" s="37">
        <f t="shared" ref="F25:F77" si="1">$B$18*$B$19</f>
        <v>148.5</v>
      </c>
      <c r="G25" s="37">
        <f>$B$9/1000000</f>
        <v>3.8999999999999999E-4</v>
      </c>
      <c r="H25" s="37">
        <f t="shared" ref="H25:H77" si="2">$D$5*C25</f>
        <v>0</v>
      </c>
      <c r="I25" s="37">
        <f t="shared" ref="I25:I77" si="3">G25-J25</f>
        <v>0</v>
      </c>
      <c r="J25" s="37">
        <f t="shared" ref="J25:J77" si="4">(H25+1.2*E25*$B$9/1000000)/(1.2*E25)</f>
        <v>3.8999999999999999E-4</v>
      </c>
      <c r="K25" s="37">
        <f t="shared" ref="K25:K77" si="5">1000000*G25</f>
        <v>390</v>
      </c>
      <c r="M25" s="44">
        <f t="shared" ref="M25:M77" si="6">B25</f>
        <v>0.33333333333333331</v>
      </c>
      <c r="N25" s="46">
        <f t="shared" ref="N25:N77" si="7">K25</f>
        <v>390</v>
      </c>
      <c r="O25" s="37">
        <f t="shared" ref="O25:O77" si="8">C25</f>
        <v>0</v>
      </c>
      <c r="P25" s="46">
        <f>AVERAGEIF(C25:C77,"&gt;0",N25:N77)</f>
        <v>894.70647411863297</v>
      </c>
    </row>
    <row r="26" spans="1:20" ht="14.25" customHeight="1" x14ac:dyDescent="0.25">
      <c r="A26" s="45"/>
      <c r="B26" s="44">
        <v>0.34375</v>
      </c>
      <c r="C26" s="57">
        <v>0</v>
      </c>
      <c r="E26" s="37">
        <f t="shared" si="0"/>
        <v>0.26631250000000001</v>
      </c>
      <c r="F26" s="37">
        <f t="shared" si="1"/>
        <v>148.5</v>
      </c>
      <c r="G26" s="37">
        <f t="shared" ref="G26:G77" si="9">I25*EXP(-E25*15*60/F25)+J25</f>
        <v>3.8999999999999999E-4</v>
      </c>
      <c r="H26" s="37">
        <f t="shared" si="2"/>
        <v>0</v>
      </c>
      <c r="I26" s="37">
        <f t="shared" si="3"/>
        <v>0</v>
      </c>
      <c r="J26" s="37">
        <f t="shared" si="4"/>
        <v>3.8999999999999999E-4</v>
      </c>
      <c r="K26" s="37">
        <f t="shared" si="5"/>
        <v>390</v>
      </c>
      <c r="M26" s="44">
        <f t="shared" si="6"/>
        <v>0.34375</v>
      </c>
      <c r="N26" s="46">
        <f t="shared" si="7"/>
        <v>390</v>
      </c>
      <c r="O26" s="37">
        <f t="shared" si="8"/>
        <v>0</v>
      </c>
      <c r="P26" s="47">
        <f t="shared" ref="P26:P77" si="10">P25</f>
        <v>894.70647411863297</v>
      </c>
      <c r="Q26" s="48"/>
      <c r="R26" s="48"/>
      <c r="S26" s="48"/>
      <c r="T26" s="48"/>
    </row>
    <row r="27" spans="1:20" ht="14.25" customHeight="1" x14ac:dyDescent="0.25">
      <c r="A27" s="45"/>
      <c r="B27" s="44">
        <v>0.35416666666666702</v>
      </c>
      <c r="C27" s="57">
        <v>0</v>
      </c>
      <c r="E27" s="37">
        <f t="shared" si="0"/>
        <v>0.26631250000000001</v>
      </c>
      <c r="F27" s="37">
        <f t="shared" si="1"/>
        <v>148.5</v>
      </c>
      <c r="G27" s="37">
        <f t="shared" si="9"/>
        <v>3.8999999999999999E-4</v>
      </c>
      <c r="H27" s="37">
        <f t="shared" si="2"/>
        <v>0</v>
      </c>
      <c r="I27" s="37">
        <f t="shared" si="3"/>
        <v>0</v>
      </c>
      <c r="J27" s="37">
        <f t="shared" si="4"/>
        <v>3.8999999999999999E-4</v>
      </c>
      <c r="K27" s="37">
        <f t="shared" si="5"/>
        <v>390</v>
      </c>
      <c r="M27" s="44">
        <f t="shared" si="6"/>
        <v>0.35416666666666702</v>
      </c>
      <c r="N27" s="46">
        <f t="shared" si="7"/>
        <v>390</v>
      </c>
      <c r="O27" s="37">
        <f t="shared" si="8"/>
        <v>0</v>
      </c>
      <c r="P27" s="47">
        <f t="shared" si="10"/>
        <v>894.70647411863297</v>
      </c>
      <c r="Q27" s="48"/>
      <c r="R27" s="48"/>
      <c r="S27" s="48"/>
      <c r="T27" s="48"/>
    </row>
    <row r="28" spans="1:20" ht="14.25" customHeight="1" x14ac:dyDescent="0.25">
      <c r="B28" s="44">
        <v>0.36458333333333298</v>
      </c>
      <c r="C28" s="57">
        <v>0</v>
      </c>
      <c r="E28" s="37">
        <f t="shared" si="0"/>
        <v>0.26631250000000001</v>
      </c>
      <c r="F28" s="37">
        <f t="shared" si="1"/>
        <v>148.5</v>
      </c>
      <c r="G28" s="37">
        <f t="shared" si="9"/>
        <v>3.8999999999999999E-4</v>
      </c>
      <c r="H28" s="37">
        <f t="shared" si="2"/>
        <v>0</v>
      </c>
      <c r="I28" s="37">
        <f t="shared" si="3"/>
        <v>0</v>
      </c>
      <c r="J28" s="37">
        <f t="shared" si="4"/>
        <v>3.8999999999999999E-4</v>
      </c>
      <c r="K28" s="37">
        <f t="shared" si="5"/>
        <v>390</v>
      </c>
      <c r="M28" s="44">
        <f t="shared" si="6"/>
        <v>0.36458333333333298</v>
      </c>
      <c r="N28" s="46">
        <f t="shared" si="7"/>
        <v>390</v>
      </c>
      <c r="O28" s="37">
        <f t="shared" si="8"/>
        <v>0</v>
      </c>
      <c r="P28" s="47">
        <f t="shared" si="10"/>
        <v>894.70647411863297</v>
      </c>
    </row>
    <row r="29" spans="1:20" ht="14.25" customHeight="1" x14ac:dyDescent="0.25">
      <c r="B29" s="44">
        <v>0.375</v>
      </c>
      <c r="C29" s="57">
        <v>32</v>
      </c>
      <c r="E29" s="37">
        <f t="shared" si="0"/>
        <v>0.26631250000000001</v>
      </c>
      <c r="F29" s="37">
        <f t="shared" si="1"/>
        <v>148.5</v>
      </c>
      <c r="G29" s="37">
        <f t="shared" si="9"/>
        <v>3.8999999999999999E-4</v>
      </c>
      <c r="H29" s="37">
        <f t="shared" si="2"/>
        <v>1.9634278762053339E-4</v>
      </c>
      <c r="I29" s="37">
        <f t="shared" si="3"/>
        <v>-6.143871943066054E-4</v>
      </c>
      <c r="J29" s="37">
        <f t="shared" si="4"/>
        <v>1.0043871943066053E-3</v>
      </c>
      <c r="K29" s="37">
        <f t="shared" si="5"/>
        <v>390</v>
      </c>
      <c r="M29" s="44">
        <f t="shared" si="6"/>
        <v>0.375</v>
      </c>
      <c r="N29" s="46">
        <f t="shared" si="7"/>
        <v>390</v>
      </c>
      <c r="O29" s="37">
        <f t="shared" si="8"/>
        <v>32</v>
      </c>
      <c r="P29" s="47">
        <f t="shared" si="10"/>
        <v>894.70647411863297</v>
      </c>
      <c r="Q29" s="49"/>
    </row>
    <row r="30" spans="1:20" ht="14.25" customHeight="1" x14ac:dyDescent="0.25">
      <c r="B30" s="44">
        <v>0.38541666666666702</v>
      </c>
      <c r="C30" s="57">
        <v>32</v>
      </c>
      <c r="E30" s="37">
        <f t="shared" si="0"/>
        <v>0.26631250000000001</v>
      </c>
      <c r="F30" s="37">
        <f t="shared" si="1"/>
        <v>148.5</v>
      </c>
      <c r="G30" s="37">
        <f t="shared" si="9"/>
        <v>8.8207090961249382E-4</v>
      </c>
      <c r="H30" s="37">
        <f t="shared" si="2"/>
        <v>1.9634278762053339E-4</v>
      </c>
      <c r="I30" s="37">
        <f t="shared" si="3"/>
        <v>-1.2231628469411152E-4</v>
      </c>
      <c r="J30" s="37">
        <f t="shared" si="4"/>
        <v>1.0043871943066053E-3</v>
      </c>
      <c r="K30" s="37">
        <f t="shared" si="5"/>
        <v>882.07090961249378</v>
      </c>
      <c r="M30" s="44">
        <f t="shared" si="6"/>
        <v>0.38541666666666702</v>
      </c>
      <c r="N30" s="46">
        <f t="shared" si="7"/>
        <v>882.07090961249378</v>
      </c>
      <c r="O30" s="37">
        <f t="shared" si="8"/>
        <v>32</v>
      </c>
      <c r="P30" s="47">
        <f t="shared" si="10"/>
        <v>894.70647411863297</v>
      </c>
      <c r="Q30" s="49"/>
    </row>
    <row r="31" spans="1:20" ht="14.25" customHeight="1" x14ac:dyDescent="0.25">
      <c r="B31" s="44">
        <v>0.39583333333333298</v>
      </c>
      <c r="C31" s="57">
        <v>32</v>
      </c>
      <c r="E31" s="37">
        <f t="shared" si="0"/>
        <v>0.26631250000000001</v>
      </c>
      <c r="F31" s="37">
        <f t="shared" si="1"/>
        <v>148.5</v>
      </c>
      <c r="G31" s="37">
        <f t="shared" si="9"/>
        <v>9.8003565566775704E-4</v>
      </c>
      <c r="H31" s="37">
        <f t="shared" si="2"/>
        <v>1.9634278762053339E-4</v>
      </c>
      <c r="I31" s="37">
        <f t="shared" si="3"/>
        <v>-2.4351538638848298E-5</v>
      </c>
      <c r="J31" s="37">
        <f t="shared" si="4"/>
        <v>1.0043871943066053E-3</v>
      </c>
      <c r="K31" s="37">
        <f t="shared" si="5"/>
        <v>980.03565566775706</v>
      </c>
      <c r="M31" s="44">
        <f t="shared" si="6"/>
        <v>0.39583333333333298</v>
      </c>
      <c r="N31" s="46">
        <f t="shared" si="7"/>
        <v>980.03565566775706</v>
      </c>
      <c r="O31" s="37">
        <f t="shared" si="8"/>
        <v>32</v>
      </c>
      <c r="P31" s="47">
        <f t="shared" si="10"/>
        <v>894.70647411863297</v>
      </c>
      <c r="Q31" s="49"/>
    </row>
    <row r="32" spans="1:20" ht="14.25" customHeight="1" x14ac:dyDescent="0.25">
      <c r="B32" s="44">
        <v>0.40625</v>
      </c>
      <c r="C32" s="57">
        <v>32</v>
      </c>
      <c r="E32" s="37">
        <f t="shared" si="0"/>
        <v>0.26631250000000001</v>
      </c>
      <c r="F32" s="37">
        <f t="shared" si="1"/>
        <v>148.5</v>
      </c>
      <c r="G32" s="37">
        <f t="shared" si="9"/>
        <v>9.9953912820026228E-4</v>
      </c>
      <c r="H32" s="37">
        <f t="shared" si="2"/>
        <v>1.9634278762053339E-4</v>
      </c>
      <c r="I32" s="37">
        <f t="shared" si="3"/>
        <v>-4.8480661063430609E-6</v>
      </c>
      <c r="J32" s="37">
        <f t="shared" si="4"/>
        <v>1.0043871943066053E-3</v>
      </c>
      <c r="K32" s="37">
        <f t="shared" si="5"/>
        <v>999.53912820026233</v>
      </c>
      <c r="M32" s="44">
        <f t="shared" si="6"/>
        <v>0.40625</v>
      </c>
      <c r="N32" s="46">
        <f t="shared" si="7"/>
        <v>999.53912820026233</v>
      </c>
      <c r="O32" s="37">
        <f t="shared" si="8"/>
        <v>32</v>
      </c>
      <c r="P32" s="47">
        <f t="shared" si="10"/>
        <v>894.70647411863297</v>
      </c>
      <c r="Q32" s="49"/>
    </row>
    <row r="33" spans="2:17" ht="14.25" customHeight="1" x14ac:dyDescent="0.25">
      <c r="B33" s="44">
        <v>0.41666666666666702</v>
      </c>
      <c r="C33" s="57">
        <v>32</v>
      </c>
      <c r="E33" s="37">
        <f t="shared" si="0"/>
        <v>0.26631250000000001</v>
      </c>
      <c r="F33" s="37">
        <f t="shared" si="1"/>
        <v>148.5</v>
      </c>
      <c r="G33" s="37">
        <f t="shared" si="9"/>
        <v>1.0034220090951059E-3</v>
      </c>
      <c r="H33" s="37">
        <f t="shared" si="2"/>
        <v>1.9634278762053339E-4</v>
      </c>
      <c r="I33" s="37">
        <f t="shared" si="3"/>
        <v>-9.651852114994728E-7</v>
      </c>
      <c r="J33" s="37">
        <f t="shared" si="4"/>
        <v>1.0043871943066053E-3</v>
      </c>
      <c r="K33" s="37">
        <f t="shared" si="5"/>
        <v>1003.4220090951059</v>
      </c>
      <c r="M33" s="44">
        <f t="shared" si="6"/>
        <v>0.41666666666666702</v>
      </c>
      <c r="N33" s="46">
        <f t="shared" si="7"/>
        <v>1003.4220090951059</v>
      </c>
      <c r="O33" s="37">
        <f t="shared" si="8"/>
        <v>32</v>
      </c>
      <c r="P33" s="47">
        <f t="shared" si="10"/>
        <v>894.70647411863297</v>
      </c>
      <c r="Q33" s="49"/>
    </row>
    <row r="34" spans="2:17" ht="14.25" customHeight="1" x14ac:dyDescent="0.25">
      <c r="B34" s="44">
        <v>0.42708333333333298</v>
      </c>
      <c r="C34" s="57">
        <v>32</v>
      </c>
      <c r="E34" s="37">
        <f t="shared" si="0"/>
        <v>0.26631250000000001</v>
      </c>
      <c r="F34" s="37">
        <f t="shared" si="1"/>
        <v>148.5</v>
      </c>
      <c r="G34" s="37">
        <f t="shared" si="9"/>
        <v>1.0041950388219104E-3</v>
      </c>
      <c r="H34" s="37">
        <f t="shared" si="2"/>
        <v>1.9634278762053339E-4</v>
      </c>
      <c r="I34" s="37">
        <f t="shared" si="3"/>
        <v>-1.9215548469498495E-7</v>
      </c>
      <c r="J34" s="37">
        <f t="shared" si="4"/>
        <v>1.0043871943066053E-3</v>
      </c>
      <c r="K34" s="37">
        <f t="shared" si="5"/>
        <v>1004.1950388219103</v>
      </c>
      <c r="M34" s="44">
        <f t="shared" si="6"/>
        <v>0.42708333333333298</v>
      </c>
      <c r="N34" s="46">
        <f t="shared" si="7"/>
        <v>1004.1950388219103</v>
      </c>
      <c r="O34" s="37">
        <f t="shared" si="8"/>
        <v>32</v>
      </c>
      <c r="P34" s="47">
        <f t="shared" si="10"/>
        <v>894.70647411863297</v>
      </c>
    </row>
    <row r="35" spans="2:17" ht="14.25" customHeight="1" x14ac:dyDescent="0.25">
      <c r="B35" s="44">
        <v>0.4375</v>
      </c>
      <c r="C35" s="57">
        <v>32</v>
      </c>
      <c r="E35" s="37">
        <f t="shared" si="0"/>
        <v>0.26631250000000001</v>
      </c>
      <c r="F35" s="37">
        <f t="shared" si="1"/>
        <v>148.5</v>
      </c>
      <c r="G35" s="37">
        <f t="shared" si="9"/>
        <v>1.0043489387160116E-3</v>
      </c>
      <c r="H35" s="37">
        <f t="shared" si="2"/>
        <v>1.9634278762053339E-4</v>
      </c>
      <c r="I35" s="37">
        <f t="shared" si="3"/>
        <v>-3.8255590593776201E-8</v>
      </c>
      <c r="J35" s="37">
        <f t="shared" si="4"/>
        <v>1.0043871943066053E-3</v>
      </c>
      <c r="K35" s="37">
        <f t="shared" si="5"/>
        <v>1004.3489387160116</v>
      </c>
      <c r="M35" s="44">
        <f t="shared" si="6"/>
        <v>0.4375</v>
      </c>
      <c r="N35" s="46">
        <f t="shared" si="7"/>
        <v>1004.3489387160116</v>
      </c>
      <c r="O35" s="37">
        <f t="shared" si="8"/>
        <v>32</v>
      </c>
      <c r="P35" s="47">
        <f t="shared" si="10"/>
        <v>894.70647411863297</v>
      </c>
    </row>
    <row r="36" spans="2:17" ht="14.25" customHeight="1" x14ac:dyDescent="0.25">
      <c r="B36" s="44">
        <v>0.44791666666666702</v>
      </c>
      <c r="C36" s="57">
        <v>32</v>
      </c>
      <c r="E36" s="37">
        <f t="shared" si="0"/>
        <v>0.26631250000000001</v>
      </c>
      <c r="F36" s="37">
        <f t="shared" si="1"/>
        <v>148.5</v>
      </c>
      <c r="G36" s="37">
        <f t="shared" si="9"/>
        <v>1.0043795781294559E-3</v>
      </c>
      <c r="H36" s="37">
        <f t="shared" si="2"/>
        <v>1.9634278762053339E-4</v>
      </c>
      <c r="I36" s="37">
        <f t="shared" si="3"/>
        <v>-7.6161771494533126E-9</v>
      </c>
      <c r="J36" s="37">
        <f t="shared" si="4"/>
        <v>1.0043871943066053E-3</v>
      </c>
      <c r="K36" s="37">
        <f t="shared" si="5"/>
        <v>1004.3795781294559</v>
      </c>
      <c r="M36" s="44">
        <f t="shared" si="6"/>
        <v>0.44791666666666702</v>
      </c>
      <c r="N36" s="46">
        <f t="shared" si="7"/>
        <v>1004.3795781294559</v>
      </c>
      <c r="O36" s="37">
        <f t="shared" si="8"/>
        <v>32</v>
      </c>
      <c r="P36" s="47">
        <f t="shared" si="10"/>
        <v>894.70647411863297</v>
      </c>
    </row>
    <row r="37" spans="2:17" ht="14.25" customHeight="1" x14ac:dyDescent="0.25">
      <c r="B37" s="44">
        <v>0.45833333333333298</v>
      </c>
      <c r="C37" s="57">
        <v>32</v>
      </c>
      <c r="E37" s="37">
        <f t="shared" si="0"/>
        <v>0.26631250000000001</v>
      </c>
      <c r="F37" s="37">
        <f t="shared" si="1"/>
        <v>148.5</v>
      </c>
      <c r="G37" s="37">
        <f t="shared" si="9"/>
        <v>1.0043856780274558E-3</v>
      </c>
      <c r="H37" s="37">
        <f t="shared" si="2"/>
        <v>1.9634278762053339E-4</v>
      </c>
      <c r="I37" s="37">
        <f t="shared" si="3"/>
        <v>-1.516279149547245E-9</v>
      </c>
      <c r="J37" s="37">
        <f t="shared" si="4"/>
        <v>1.0043871943066053E-3</v>
      </c>
      <c r="K37" s="37">
        <f t="shared" si="5"/>
        <v>1004.3856780274558</v>
      </c>
      <c r="M37" s="44">
        <f t="shared" si="6"/>
        <v>0.45833333333333298</v>
      </c>
      <c r="N37" s="46">
        <f t="shared" si="7"/>
        <v>1004.3856780274558</v>
      </c>
      <c r="O37" s="37">
        <f t="shared" si="8"/>
        <v>32</v>
      </c>
      <c r="P37" s="47">
        <f t="shared" si="10"/>
        <v>894.70647411863297</v>
      </c>
    </row>
    <row r="38" spans="2:17" ht="14.25" customHeight="1" x14ac:dyDescent="0.25">
      <c r="B38" s="44">
        <v>0.46875</v>
      </c>
      <c r="C38" s="57">
        <v>32</v>
      </c>
      <c r="E38" s="37">
        <f t="shared" si="0"/>
        <v>0.26631250000000001</v>
      </c>
      <c r="F38" s="37">
        <f t="shared" si="1"/>
        <v>148.5</v>
      </c>
      <c r="G38" s="37">
        <f t="shared" si="9"/>
        <v>1.004386892435678E-3</v>
      </c>
      <c r="H38" s="37">
        <f t="shared" si="2"/>
        <v>1.9634278762053339E-4</v>
      </c>
      <c r="I38" s="37">
        <f t="shared" si="3"/>
        <v>-3.018709273435588E-10</v>
      </c>
      <c r="J38" s="37">
        <f t="shared" si="4"/>
        <v>1.0043871943066053E-3</v>
      </c>
      <c r="K38" s="37">
        <f t="shared" si="5"/>
        <v>1004.386892435678</v>
      </c>
      <c r="M38" s="44">
        <f t="shared" si="6"/>
        <v>0.46875</v>
      </c>
      <c r="N38" s="46">
        <f t="shared" si="7"/>
        <v>1004.386892435678</v>
      </c>
      <c r="O38" s="37">
        <f t="shared" si="8"/>
        <v>32</v>
      </c>
      <c r="P38" s="47">
        <f t="shared" si="10"/>
        <v>894.70647411863297</v>
      </c>
    </row>
    <row r="39" spans="2:17" ht="14.25" customHeight="1" x14ac:dyDescent="0.25">
      <c r="B39" s="44">
        <v>0.47916666666666702</v>
      </c>
      <c r="C39" s="57">
        <v>32</v>
      </c>
      <c r="E39" s="37">
        <f t="shared" si="0"/>
        <v>0.26631250000000001</v>
      </c>
      <c r="F39" s="37">
        <f t="shared" si="1"/>
        <v>148.5</v>
      </c>
      <c r="G39" s="37">
        <f t="shared" si="9"/>
        <v>1.0043871342081355E-3</v>
      </c>
      <c r="H39" s="37">
        <f t="shared" si="2"/>
        <v>1.9634278762053339E-4</v>
      </c>
      <c r="I39" s="37">
        <f t="shared" si="3"/>
        <v>-6.0098469820482614E-11</v>
      </c>
      <c r="J39" s="37">
        <f t="shared" si="4"/>
        <v>1.0043871943066053E-3</v>
      </c>
      <c r="K39" s="37">
        <f t="shared" si="5"/>
        <v>1004.3871342081355</v>
      </c>
      <c r="M39" s="44">
        <f t="shared" si="6"/>
        <v>0.47916666666666702</v>
      </c>
      <c r="N39" s="46">
        <f t="shared" si="7"/>
        <v>1004.3871342081355</v>
      </c>
      <c r="O39" s="37">
        <f t="shared" si="8"/>
        <v>32</v>
      </c>
      <c r="P39" s="47">
        <f t="shared" si="10"/>
        <v>894.70647411863297</v>
      </c>
    </row>
    <row r="40" spans="2:17" ht="14.25" customHeight="1" x14ac:dyDescent="0.25">
      <c r="B40" s="44">
        <v>0.48958333333333298</v>
      </c>
      <c r="C40" s="57">
        <v>32</v>
      </c>
      <c r="E40" s="37">
        <f t="shared" si="0"/>
        <v>0.26631250000000001</v>
      </c>
      <c r="F40" s="37">
        <f t="shared" si="1"/>
        <v>148.5</v>
      </c>
      <c r="G40" s="37">
        <f t="shared" si="9"/>
        <v>1.0043871823418027E-3</v>
      </c>
      <c r="H40" s="37">
        <f t="shared" si="2"/>
        <v>1.9634278762053339E-4</v>
      </c>
      <c r="I40" s="37">
        <f t="shared" si="3"/>
        <v>-1.1964802629563231E-11</v>
      </c>
      <c r="J40" s="37">
        <f t="shared" si="4"/>
        <v>1.0043871943066053E-3</v>
      </c>
      <c r="K40" s="37">
        <f t="shared" si="5"/>
        <v>1004.3871823418027</v>
      </c>
      <c r="M40" s="44">
        <f t="shared" si="6"/>
        <v>0.48958333333333298</v>
      </c>
      <c r="N40" s="46">
        <f t="shared" si="7"/>
        <v>1004.3871823418027</v>
      </c>
      <c r="O40" s="37">
        <f t="shared" si="8"/>
        <v>32</v>
      </c>
      <c r="P40" s="47">
        <f t="shared" si="10"/>
        <v>894.70647411863297</v>
      </c>
    </row>
    <row r="41" spans="2:17" ht="14.25" customHeight="1" x14ac:dyDescent="0.25">
      <c r="B41" s="44">
        <v>0.5</v>
      </c>
      <c r="C41" s="57">
        <v>2</v>
      </c>
      <c r="E41" s="37">
        <f t="shared" si="0"/>
        <v>0.26631250000000001</v>
      </c>
      <c r="F41" s="37">
        <f t="shared" si="1"/>
        <v>148.5</v>
      </c>
      <c r="G41" s="37">
        <f t="shared" si="9"/>
        <v>1.0043871919245728E-3</v>
      </c>
      <c r="H41" s="37">
        <f t="shared" si="2"/>
        <v>1.2271424226283337E-5</v>
      </c>
      <c r="I41" s="37">
        <f t="shared" si="3"/>
        <v>5.7598799228040999E-4</v>
      </c>
      <c r="J41" s="37">
        <f t="shared" si="4"/>
        <v>4.2839919964416279E-4</v>
      </c>
      <c r="K41" s="37">
        <f t="shared" si="5"/>
        <v>1004.3871919245728</v>
      </c>
      <c r="M41" s="44">
        <f t="shared" si="6"/>
        <v>0.5</v>
      </c>
      <c r="N41" s="46">
        <f t="shared" si="7"/>
        <v>1004.3871919245728</v>
      </c>
      <c r="O41" s="37">
        <f t="shared" si="8"/>
        <v>2</v>
      </c>
      <c r="P41" s="47">
        <f t="shared" si="10"/>
        <v>894.70647411863297</v>
      </c>
    </row>
    <row r="42" spans="2:17" ht="14.25" customHeight="1" x14ac:dyDescent="0.25">
      <c r="B42" s="44">
        <v>0.51041666666666696</v>
      </c>
      <c r="C42" s="57">
        <v>2</v>
      </c>
      <c r="E42" s="37">
        <f t="shared" si="0"/>
        <v>0.26631250000000001</v>
      </c>
      <c r="F42" s="37">
        <f t="shared" si="1"/>
        <v>148.5</v>
      </c>
      <c r="G42" s="37">
        <f t="shared" si="9"/>
        <v>5.4307071607066141E-4</v>
      </c>
      <c r="H42" s="37">
        <f t="shared" si="2"/>
        <v>1.2271424226283337E-5</v>
      </c>
      <c r="I42" s="37">
        <f t="shared" si="3"/>
        <v>1.1467151642649862E-4</v>
      </c>
      <c r="J42" s="37">
        <f t="shared" si="4"/>
        <v>4.2839919964416279E-4</v>
      </c>
      <c r="K42" s="37">
        <f t="shared" si="5"/>
        <v>543.07071607066143</v>
      </c>
      <c r="M42" s="44">
        <f t="shared" si="6"/>
        <v>0.51041666666666696</v>
      </c>
      <c r="N42" s="46">
        <f t="shared" si="7"/>
        <v>543.07071607066143</v>
      </c>
      <c r="O42" s="37">
        <f t="shared" si="8"/>
        <v>2</v>
      </c>
      <c r="P42" s="47">
        <f t="shared" si="10"/>
        <v>894.70647411863297</v>
      </c>
    </row>
    <row r="43" spans="2:17" ht="14.25" customHeight="1" x14ac:dyDescent="0.25">
      <c r="B43" s="44">
        <v>0.52083333333333304</v>
      </c>
      <c r="C43" s="57">
        <v>2</v>
      </c>
      <c r="E43" s="37">
        <f t="shared" si="0"/>
        <v>0.26631250000000001</v>
      </c>
      <c r="F43" s="37">
        <f t="shared" si="1"/>
        <v>148.5</v>
      </c>
      <c r="G43" s="37">
        <f t="shared" si="9"/>
        <v>4.5122876702367008E-4</v>
      </c>
      <c r="H43" s="37">
        <f t="shared" si="2"/>
        <v>1.2271424226283337E-5</v>
      </c>
      <c r="I43" s="37">
        <f t="shared" si="3"/>
        <v>2.282956737950729E-5</v>
      </c>
      <c r="J43" s="37">
        <f t="shared" si="4"/>
        <v>4.2839919964416279E-4</v>
      </c>
      <c r="K43" s="37">
        <f t="shared" si="5"/>
        <v>451.22876702367006</v>
      </c>
      <c r="M43" s="44">
        <f t="shared" si="6"/>
        <v>0.52083333333333304</v>
      </c>
      <c r="N43" s="46">
        <f t="shared" si="7"/>
        <v>451.22876702367006</v>
      </c>
      <c r="O43" s="37">
        <f t="shared" si="8"/>
        <v>2</v>
      </c>
      <c r="P43" s="47">
        <f t="shared" si="10"/>
        <v>894.70647411863297</v>
      </c>
    </row>
    <row r="44" spans="2:17" ht="14.25" customHeight="1" x14ac:dyDescent="0.25">
      <c r="B44" s="44">
        <v>0.53125</v>
      </c>
      <c r="C44" s="57">
        <v>2</v>
      </c>
      <c r="E44" s="37">
        <f t="shared" si="0"/>
        <v>0.26631250000000001</v>
      </c>
      <c r="F44" s="37">
        <f t="shared" si="1"/>
        <v>148.5</v>
      </c>
      <c r="G44" s="37">
        <f t="shared" si="9"/>
        <v>4.32944261600063E-4</v>
      </c>
      <c r="H44" s="37">
        <f t="shared" si="2"/>
        <v>1.2271424226283337E-5</v>
      </c>
      <c r="I44" s="37">
        <f t="shared" si="3"/>
        <v>4.5450619559002131E-6</v>
      </c>
      <c r="J44" s="37">
        <f t="shared" si="4"/>
        <v>4.2839919964416279E-4</v>
      </c>
      <c r="K44" s="37">
        <f t="shared" si="5"/>
        <v>432.94426160006299</v>
      </c>
      <c r="M44" s="44">
        <f t="shared" si="6"/>
        <v>0.53125</v>
      </c>
      <c r="N44" s="46">
        <f t="shared" si="7"/>
        <v>432.94426160006299</v>
      </c>
      <c r="O44" s="37">
        <f t="shared" si="8"/>
        <v>2</v>
      </c>
      <c r="P44" s="47">
        <f t="shared" si="10"/>
        <v>894.70647411863297</v>
      </c>
    </row>
    <row r="45" spans="2:17" ht="14.25" customHeight="1" x14ac:dyDescent="0.25">
      <c r="B45" s="44">
        <v>0.54166666666666696</v>
      </c>
      <c r="C45" s="57">
        <v>32</v>
      </c>
      <c r="E45" s="37">
        <f t="shared" si="0"/>
        <v>0.26631250000000001</v>
      </c>
      <c r="F45" s="37">
        <f t="shared" si="1"/>
        <v>148.5</v>
      </c>
      <c r="G45" s="37">
        <f t="shared" si="9"/>
        <v>4.2930406077620133E-4</v>
      </c>
      <c r="H45" s="37">
        <f t="shared" si="2"/>
        <v>1.9634278762053339E-4</v>
      </c>
      <c r="I45" s="37">
        <f t="shared" si="3"/>
        <v>-5.7508313353040407E-4</v>
      </c>
      <c r="J45" s="37">
        <f t="shared" si="4"/>
        <v>1.0043871943066053E-3</v>
      </c>
      <c r="K45" s="37">
        <f t="shared" si="5"/>
        <v>429.30406077620131</v>
      </c>
      <c r="M45" s="44">
        <f t="shared" si="6"/>
        <v>0.54166666666666696</v>
      </c>
      <c r="N45" s="46">
        <f t="shared" si="7"/>
        <v>429.30406077620131</v>
      </c>
      <c r="O45" s="37">
        <f t="shared" si="8"/>
        <v>32</v>
      </c>
      <c r="P45" s="47">
        <f t="shared" si="10"/>
        <v>894.70647411863297</v>
      </c>
    </row>
    <row r="46" spans="2:17" ht="14.25" customHeight="1" x14ac:dyDescent="0.25">
      <c r="B46" s="44">
        <v>0.55208333333333304</v>
      </c>
      <c r="C46" s="57">
        <v>32</v>
      </c>
      <c r="E46" s="37">
        <f t="shared" si="0"/>
        <v>0.26631250000000001</v>
      </c>
      <c r="F46" s="37">
        <f t="shared" si="1"/>
        <v>148.5</v>
      </c>
      <c r="G46" s="37">
        <f t="shared" si="9"/>
        <v>8.898958231720323E-4</v>
      </c>
      <c r="H46" s="37">
        <f t="shared" si="2"/>
        <v>1.9634278762053339E-4</v>
      </c>
      <c r="I46" s="37">
        <f t="shared" si="3"/>
        <v>-1.1449137113457304E-4</v>
      </c>
      <c r="J46" s="37">
        <f t="shared" si="4"/>
        <v>1.0043871943066053E-3</v>
      </c>
      <c r="K46" s="37">
        <f t="shared" si="5"/>
        <v>889.89582317203235</v>
      </c>
      <c r="M46" s="44">
        <f t="shared" si="6"/>
        <v>0.55208333333333304</v>
      </c>
      <c r="N46" s="46">
        <f t="shared" si="7"/>
        <v>889.89582317203235</v>
      </c>
      <c r="O46" s="37">
        <f t="shared" si="8"/>
        <v>32</v>
      </c>
      <c r="P46" s="47">
        <f t="shared" si="10"/>
        <v>894.70647411863297</v>
      </c>
    </row>
    <row r="47" spans="2:17" ht="14.25" customHeight="1" x14ac:dyDescent="0.25">
      <c r="B47" s="44">
        <v>0.5625</v>
      </c>
      <c r="C47" s="57">
        <v>32</v>
      </c>
      <c r="E47" s="37">
        <f t="shared" si="0"/>
        <v>0.26631250000000001</v>
      </c>
      <c r="F47" s="37">
        <f t="shared" si="1"/>
        <v>148.5</v>
      </c>
      <c r="G47" s="37">
        <f t="shared" si="9"/>
        <v>9.8159349144871831E-4</v>
      </c>
      <c r="H47" s="37">
        <f t="shared" si="2"/>
        <v>1.9634278762053339E-4</v>
      </c>
      <c r="I47" s="37">
        <f t="shared" si="3"/>
        <v>-2.2793702857887028E-5</v>
      </c>
      <c r="J47" s="37">
        <f t="shared" si="4"/>
        <v>1.0043871943066053E-3</v>
      </c>
      <c r="K47" s="37">
        <f t="shared" si="5"/>
        <v>981.59349144871828</v>
      </c>
      <c r="M47" s="44">
        <f t="shared" si="6"/>
        <v>0.5625</v>
      </c>
      <c r="N47" s="46">
        <f t="shared" si="7"/>
        <v>981.59349144871828</v>
      </c>
      <c r="O47" s="37">
        <f t="shared" si="8"/>
        <v>32</v>
      </c>
      <c r="P47" s="47">
        <f t="shared" si="10"/>
        <v>894.70647411863297</v>
      </c>
    </row>
    <row r="48" spans="2:17" ht="14.25" customHeight="1" x14ac:dyDescent="0.25">
      <c r="B48" s="44">
        <v>0.57291666666666696</v>
      </c>
      <c r="C48" s="57">
        <v>32</v>
      </c>
      <c r="E48" s="37">
        <f t="shared" si="0"/>
        <v>0.26631250000000001</v>
      </c>
      <c r="F48" s="37">
        <f t="shared" si="1"/>
        <v>148.5</v>
      </c>
      <c r="G48" s="37">
        <f t="shared" si="9"/>
        <v>9.9984927249795684E-4</v>
      </c>
      <c r="H48" s="37">
        <f t="shared" si="2"/>
        <v>1.9634278762053339E-4</v>
      </c>
      <c r="I48" s="37">
        <f t="shared" si="3"/>
        <v>-4.5379218086484974E-6</v>
      </c>
      <c r="J48" s="37">
        <f t="shared" si="4"/>
        <v>1.0043871943066053E-3</v>
      </c>
      <c r="K48" s="37">
        <f t="shared" si="5"/>
        <v>999.8492724979568</v>
      </c>
      <c r="M48" s="44">
        <f t="shared" si="6"/>
        <v>0.57291666666666696</v>
      </c>
      <c r="N48" s="46">
        <f t="shared" si="7"/>
        <v>999.8492724979568</v>
      </c>
      <c r="O48" s="37">
        <f t="shared" si="8"/>
        <v>32</v>
      </c>
      <c r="P48" s="47">
        <f t="shared" si="10"/>
        <v>894.70647411863297</v>
      </c>
    </row>
    <row r="49" spans="2:16" ht="14.25" customHeight="1" x14ac:dyDescent="0.25">
      <c r="B49" s="44">
        <v>0.58333333333333304</v>
      </c>
      <c r="C49" s="57">
        <v>32</v>
      </c>
      <c r="E49" s="37">
        <f t="shared" si="0"/>
        <v>0.26631250000000001</v>
      </c>
      <c r="F49" s="37">
        <f t="shared" si="1"/>
        <v>148.5</v>
      </c>
      <c r="G49" s="37">
        <f t="shared" si="9"/>
        <v>1.0034837546825214E-3</v>
      </c>
      <c r="H49" s="37">
        <f t="shared" si="2"/>
        <v>1.9634278762053339E-4</v>
      </c>
      <c r="I49" s="37">
        <f t="shared" si="3"/>
        <v>-9.0343962408389634E-7</v>
      </c>
      <c r="J49" s="37">
        <f t="shared" si="4"/>
        <v>1.0043871943066053E-3</v>
      </c>
      <c r="K49" s="37">
        <f t="shared" si="5"/>
        <v>1003.4837546825214</v>
      </c>
      <c r="M49" s="44">
        <f t="shared" si="6"/>
        <v>0.58333333333333304</v>
      </c>
      <c r="N49" s="46">
        <f t="shared" si="7"/>
        <v>1003.4837546825214</v>
      </c>
      <c r="O49" s="37">
        <f t="shared" si="8"/>
        <v>32</v>
      </c>
      <c r="P49" s="47">
        <f t="shared" si="10"/>
        <v>894.70647411863297</v>
      </c>
    </row>
    <row r="50" spans="2:16" ht="14.25" customHeight="1" x14ac:dyDescent="0.25">
      <c r="B50" s="44">
        <v>0.59375</v>
      </c>
      <c r="C50" s="57">
        <v>32</v>
      </c>
      <c r="E50" s="37">
        <f t="shared" si="0"/>
        <v>0.26631250000000001</v>
      </c>
      <c r="F50" s="37">
        <f t="shared" si="1"/>
        <v>148.5</v>
      </c>
      <c r="G50" s="37">
        <f t="shared" si="9"/>
        <v>1.0042073315436972E-3</v>
      </c>
      <c r="H50" s="37">
        <f t="shared" si="2"/>
        <v>1.9634278762053339E-4</v>
      </c>
      <c r="I50" s="37">
        <f t="shared" si="3"/>
        <v>-1.7986276290809892E-7</v>
      </c>
      <c r="J50" s="37">
        <f t="shared" si="4"/>
        <v>1.0043871943066053E-3</v>
      </c>
      <c r="K50" s="37">
        <f t="shared" si="5"/>
        <v>1004.2073315436973</v>
      </c>
      <c r="M50" s="44">
        <f t="shared" si="6"/>
        <v>0.59375</v>
      </c>
      <c r="N50" s="46">
        <f t="shared" si="7"/>
        <v>1004.2073315436973</v>
      </c>
      <c r="O50" s="37">
        <f t="shared" si="8"/>
        <v>32</v>
      </c>
      <c r="P50" s="47">
        <f t="shared" si="10"/>
        <v>894.70647411863297</v>
      </c>
    </row>
    <row r="51" spans="2:16" ht="14.25" customHeight="1" x14ac:dyDescent="0.25">
      <c r="B51" s="44">
        <v>0.60416666666666696</v>
      </c>
      <c r="C51" s="57">
        <v>32</v>
      </c>
      <c r="E51" s="37">
        <f t="shared" si="0"/>
        <v>0.26631250000000001</v>
      </c>
      <c r="F51" s="37">
        <f t="shared" si="1"/>
        <v>148.5</v>
      </c>
      <c r="G51" s="37">
        <f t="shared" si="9"/>
        <v>1.0043513860327389E-3</v>
      </c>
      <c r="H51" s="37">
        <f t="shared" si="2"/>
        <v>1.9634278762053339E-4</v>
      </c>
      <c r="I51" s="37">
        <f t="shared" si="3"/>
        <v>-3.5808273866465984E-8</v>
      </c>
      <c r="J51" s="37">
        <f t="shared" si="4"/>
        <v>1.0043871943066053E-3</v>
      </c>
      <c r="K51" s="37">
        <f t="shared" si="5"/>
        <v>1004.3513860327389</v>
      </c>
      <c r="M51" s="44">
        <f t="shared" si="6"/>
        <v>0.60416666666666696</v>
      </c>
      <c r="N51" s="46">
        <f t="shared" si="7"/>
        <v>1004.3513860327389</v>
      </c>
      <c r="O51" s="37">
        <f t="shared" si="8"/>
        <v>32</v>
      </c>
      <c r="P51" s="47">
        <f t="shared" si="10"/>
        <v>894.70647411863297</v>
      </c>
    </row>
    <row r="52" spans="2:16" ht="14.25" customHeight="1" x14ac:dyDescent="0.25">
      <c r="B52" s="44">
        <v>0.61458333333333304</v>
      </c>
      <c r="C52" s="57">
        <v>32</v>
      </c>
      <c r="E52" s="37">
        <f t="shared" si="0"/>
        <v>0.26631250000000001</v>
      </c>
      <c r="F52" s="37">
        <f t="shared" si="1"/>
        <v>148.5</v>
      </c>
      <c r="G52" s="37">
        <f t="shared" si="9"/>
        <v>1.0043800653575302E-3</v>
      </c>
      <c r="H52" s="37">
        <f t="shared" si="2"/>
        <v>1.9634278762053339E-4</v>
      </c>
      <c r="I52" s="37">
        <f t="shared" si="3"/>
        <v>-7.1289490751608176E-9</v>
      </c>
      <c r="J52" s="37">
        <f t="shared" si="4"/>
        <v>1.0043871943066053E-3</v>
      </c>
      <c r="K52" s="37">
        <f t="shared" si="5"/>
        <v>1004.3800653575302</v>
      </c>
      <c r="M52" s="44">
        <f t="shared" si="6"/>
        <v>0.61458333333333304</v>
      </c>
      <c r="N52" s="46">
        <f t="shared" si="7"/>
        <v>1004.3800653575302</v>
      </c>
      <c r="O52" s="37">
        <f t="shared" si="8"/>
        <v>32</v>
      </c>
      <c r="P52" s="47">
        <f t="shared" si="10"/>
        <v>894.70647411863297</v>
      </c>
    </row>
    <row r="53" spans="2:16" ht="14.25" customHeight="1" x14ac:dyDescent="0.25">
      <c r="B53" s="44">
        <v>0.625</v>
      </c>
      <c r="C53" s="57">
        <v>32</v>
      </c>
      <c r="E53" s="37">
        <f t="shared" si="0"/>
        <v>0.26631250000000001</v>
      </c>
      <c r="F53" s="37">
        <f t="shared" si="1"/>
        <v>148.5</v>
      </c>
      <c r="G53" s="37">
        <f t="shared" si="9"/>
        <v>1.004385775028058E-3</v>
      </c>
      <c r="H53" s="37">
        <f t="shared" si="2"/>
        <v>1.9634278762053339E-4</v>
      </c>
      <c r="I53" s="37">
        <f t="shared" si="3"/>
        <v>-1.4192785473352704E-9</v>
      </c>
      <c r="J53" s="37">
        <f t="shared" si="4"/>
        <v>1.0043871943066053E-3</v>
      </c>
      <c r="K53" s="37">
        <f t="shared" si="5"/>
        <v>1004.385775028058</v>
      </c>
      <c r="M53" s="44">
        <f t="shared" si="6"/>
        <v>0.625</v>
      </c>
      <c r="N53" s="46">
        <f t="shared" si="7"/>
        <v>1004.385775028058</v>
      </c>
      <c r="O53" s="37">
        <f t="shared" si="8"/>
        <v>32</v>
      </c>
      <c r="P53" s="47">
        <f t="shared" si="10"/>
        <v>894.70647411863297</v>
      </c>
    </row>
    <row r="54" spans="2:16" ht="14.25" customHeight="1" x14ac:dyDescent="0.25">
      <c r="B54" s="44">
        <v>0.63541666666666696</v>
      </c>
      <c r="C54" s="57">
        <v>32</v>
      </c>
      <c r="E54" s="37">
        <f t="shared" si="0"/>
        <v>0.26631250000000001</v>
      </c>
      <c r="F54" s="37">
        <f t="shared" si="1"/>
        <v>148.5</v>
      </c>
      <c r="G54" s="37">
        <f t="shared" si="9"/>
        <v>1.0043869117472024E-3</v>
      </c>
      <c r="H54" s="37">
        <f t="shared" si="2"/>
        <v>1.9634278762053339E-4</v>
      </c>
      <c r="I54" s="37">
        <f t="shared" si="3"/>
        <v>-2.8255940295873749E-10</v>
      </c>
      <c r="J54" s="37">
        <f t="shared" si="4"/>
        <v>1.0043871943066053E-3</v>
      </c>
      <c r="K54" s="37">
        <f t="shared" si="5"/>
        <v>1004.3869117472024</v>
      </c>
      <c r="M54" s="44">
        <f t="shared" si="6"/>
        <v>0.63541666666666696</v>
      </c>
      <c r="N54" s="46">
        <f t="shared" si="7"/>
        <v>1004.3869117472024</v>
      </c>
      <c r="O54" s="37">
        <f t="shared" si="8"/>
        <v>32</v>
      </c>
      <c r="P54" s="47">
        <f t="shared" si="10"/>
        <v>894.70647411863297</v>
      </c>
    </row>
    <row r="55" spans="2:16" ht="14.25" customHeight="1" x14ac:dyDescent="0.25">
      <c r="B55" s="44">
        <v>0.64583333333333404</v>
      </c>
      <c r="C55" s="57">
        <v>32</v>
      </c>
      <c r="E55" s="37">
        <f t="shared" si="0"/>
        <v>0.26631250000000001</v>
      </c>
      <c r="F55" s="37">
        <f t="shared" si="1"/>
        <v>148.5</v>
      </c>
      <c r="G55" s="37">
        <f t="shared" si="9"/>
        <v>1.0043871380528021E-3</v>
      </c>
      <c r="H55" s="37">
        <f t="shared" si="2"/>
        <v>1.9634278762053339E-4</v>
      </c>
      <c r="I55" s="37">
        <f t="shared" si="3"/>
        <v>-5.6253803264877389E-11</v>
      </c>
      <c r="J55" s="37">
        <f t="shared" si="4"/>
        <v>1.0043871943066053E-3</v>
      </c>
      <c r="K55" s="37">
        <f t="shared" si="5"/>
        <v>1004.3871380528021</v>
      </c>
      <c r="M55" s="44">
        <f t="shared" si="6"/>
        <v>0.64583333333333404</v>
      </c>
      <c r="N55" s="46">
        <f t="shared" si="7"/>
        <v>1004.3871380528021</v>
      </c>
      <c r="O55" s="37">
        <f t="shared" si="8"/>
        <v>32</v>
      </c>
      <c r="P55" s="47">
        <f t="shared" si="10"/>
        <v>894.70647411863297</v>
      </c>
    </row>
    <row r="56" spans="2:16" ht="14.25" customHeight="1" x14ac:dyDescent="0.25">
      <c r="B56" s="44">
        <v>0.65625</v>
      </c>
      <c r="C56" s="57">
        <v>32</v>
      </c>
      <c r="E56" s="37">
        <f t="shared" si="0"/>
        <v>0.26631250000000001</v>
      </c>
      <c r="F56" s="37">
        <f t="shared" si="1"/>
        <v>148.5</v>
      </c>
      <c r="G56" s="37">
        <f t="shared" si="9"/>
        <v>1.0043871831072245E-3</v>
      </c>
      <c r="H56" s="37">
        <f t="shared" si="2"/>
        <v>1.9634278762053339E-4</v>
      </c>
      <c r="I56" s="37">
        <f t="shared" si="3"/>
        <v>-1.1199380832438433E-11</v>
      </c>
      <c r="J56" s="37">
        <f t="shared" si="4"/>
        <v>1.0043871943066053E-3</v>
      </c>
      <c r="K56" s="37">
        <f t="shared" si="5"/>
        <v>1004.3871831072245</v>
      </c>
      <c r="M56" s="44">
        <f t="shared" si="6"/>
        <v>0.65625</v>
      </c>
      <c r="N56" s="46">
        <f t="shared" si="7"/>
        <v>1004.3871831072245</v>
      </c>
      <c r="O56" s="37">
        <f t="shared" si="8"/>
        <v>32</v>
      </c>
      <c r="P56" s="47">
        <f t="shared" si="10"/>
        <v>894.70647411863297</v>
      </c>
    </row>
    <row r="57" spans="2:16" ht="14.25" customHeight="1" x14ac:dyDescent="0.25">
      <c r="B57" s="44">
        <v>0.66666666666666696</v>
      </c>
      <c r="C57" s="57">
        <v>0</v>
      </c>
      <c r="E57" s="37">
        <f t="shared" si="0"/>
        <v>0.26631250000000001</v>
      </c>
      <c r="F57" s="37">
        <f t="shared" si="1"/>
        <v>148.5</v>
      </c>
      <c r="G57" s="37">
        <f t="shared" si="9"/>
        <v>1.0043871920769581E-3</v>
      </c>
      <c r="H57" s="37">
        <f t="shared" si="2"/>
        <v>0</v>
      </c>
      <c r="I57" s="37">
        <f t="shared" si="3"/>
        <v>6.1438719207695816E-4</v>
      </c>
      <c r="J57" s="37">
        <f t="shared" si="4"/>
        <v>3.8999999999999999E-4</v>
      </c>
      <c r="K57" s="37">
        <f t="shared" si="5"/>
        <v>1004.3871920769581</v>
      </c>
      <c r="M57" s="44">
        <f t="shared" si="6"/>
        <v>0.66666666666666696</v>
      </c>
      <c r="N57" s="46">
        <f t="shared" si="7"/>
        <v>1004.3871920769581</v>
      </c>
      <c r="O57" s="37">
        <f t="shared" si="8"/>
        <v>0</v>
      </c>
      <c r="P57" s="47">
        <f t="shared" si="10"/>
        <v>894.70647411863297</v>
      </c>
    </row>
    <row r="58" spans="2:16" ht="14.25" customHeight="1" x14ac:dyDescent="0.25">
      <c r="B58" s="44">
        <v>0.67708333333333404</v>
      </c>
      <c r="C58" s="57">
        <v>0</v>
      </c>
      <c r="E58" s="37">
        <f t="shared" si="0"/>
        <v>0.26631250000000001</v>
      </c>
      <c r="F58" s="37">
        <f t="shared" si="1"/>
        <v>148.5</v>
      </c>
      <c r="G58" s="37">
        <f t="shared" si="9"/>
        <v>5.1231628425021849E-4</v>
      </c>
      <c r="H58" s="37">
        <f t="shared" si="2"/>
        <v>0</v>
      </c>
      <c r="I58" s="37">
        <f t="shared" si="3"/>
        <v>1.223162842502185E-4</v>
      </c>
      <c r="J58" s="37">
        <f t="shared" si="4"/>
        <v>3.8999999999999999E-4</v>
      </c>
      <c r="K58" s="37">
        <f t="shared" si="5"/>
        <v>512.31628425021847</v>
      </c>
      <c r="M58" s="44">
        <f t="shared" si="6"/>
        <v>0.67708333333333404</v>
      </c>
      <c r="N58" s="46">
        <f t="shared" si="7"/>
        <v>512.31628425021847</v>
      </c>
      <c r="O58" s="37">
        <f t="shared" si="8"/>
        <v>0</v>
      </c>
      <c r="P58" s="47">
        <f t="shared" si="10"/>
        <v>894.70647411863297</v>
      </c>
    </row>
    <row r="59" spans="2:16" ht="14.25" customHeight="1" x14ac:dyDescent="0.25">
      <c r="B59" s="44">
        <v>0.6875</v>
      </c>
      <c r="C59" s="57">
        <v>0</v>
      </c>
      <c r="E59" s="37">
        <f t="shared" si="0"/>
        <v>0.26631250000000001</v>
      </c>
      <c r="F59" s="37">
        <f t="shared" si="1"/>
        <v>148.5</v>
      </c>
      <c r="G59" s="37">
        <f t="shared" si="9"/>
        <v>4.1435153855047519E-4</v>
      </c>
      <c r="H59" s="37">
        <f t="shared" si="2"/>
        <v>0</v>
      </c>
      <c r="I59" s="37">
        <f t="shared" si="3"/>
        <v>2.4351538550475196E-5</v>
      </c>
      <c r="J59" s="37">
        <f t="shared" si="4"/>
        <v>3.8999999999999999E-4</v>
      </c>
      <c r="K59" s="37">
        <f t="shared" si="5"/>
        <v>414.3515385504752</v>
      </c>
      <c r="M59" s="44">
        <f t="shared" si="6"/>
        <v>0.6875</v>
      </c>
      <c r="N59" s="46">
        <f t="shared" si="7"/>
        <v>414.3515385504752</v>
      </c>
      <c r="O59" s="37">
        <f t="shared" si="8"/>
        <v>0</v>
      </c>
      <c r="P59" s="47">
        <f t="shared" si="10"/>
        <v>894.70647411863297</v>
      </c>
    </row>
    <row r="60" spans="2:16" ht="14.25" customHeight="1" x14ac:dyDescent="0.25">
      <c r="B60" s="44">
        <v>0.69791666666666696</v>
      </c>
      <c r="C60" s="57">
        <v>0</v>
      </c>
      <c r="E60" s="37">
        <f t="shared" si="0"/>
        <v>0.26631250000000001</v>
      </c>
      <c r="F60" s="37">
        <f t="shared" si="1"/>
        <v>148.5</v>
      </c>
      <c r="G60" s="37">
        <f t="shared" si="9"/>
        <v>3.9484806608874911E-4</v>
      </c>
      <c r="H60" s="37">
        <f t="shared" si="2"/>
        <v>0</v>
      </c>
      <c r="I60" s="37">
        <f t="shared" si="3"/>
        <v>4.848066088749116E-6</v>
      </c>
      <c r="J60" s="37">
        <f t="shared" si="4"/>
        <v>3.8999999999999999E-4</v>
      </c>
      <c r="K60" s="37">
        <f t="shared" si="5"/>
        <v>394.84806608874914</v>
      </c>
      <c r="M60" s="44">
        <f t="shared" si="6"/>
        <v>0.69791666666666696</v>
      </c>
      <c r="N60" s="46">
        <f t="shared" si="7"/>
        <v>394.84806608874914</v>
      </c>
      <c r="O60" s="37">
        <f t="shared" si="8"/>
        <v>0</v>
      </c>
      <c r="P60" s="47">
        <f t="shared" si="10"/>
        <v>894.70647411863297</v>
      </c>
    </row>
    <row r="61" spans="2:16" ht="14.25" customHeight="1" x14ac:dyDescent="0.25">
      <c r="B61" s="44">
        <v>0.70833333333333404</v>
      </c>
      <c r="C61" s="57">
        <v>0</v>
      </c>
      <c r="E61" s="37">
        <f t="shared" si="0"/>
        <v>0.26631250000000001</v>
      </c>
      <c r="F61" s="37">
        <f t="shared" si="1"/>
        <v>148.5</v>
      </c>
      <c r="G61" s="37">
        <f t="shared" si="9"/>
        <v>3.9096518520799663E-4</v>
      </c>
      <c r="H61" s="37">
        <f t="shared" si="2"/>
        <v>0</v>
      </c>
      <c r="I61" s="37">
        <f t="shared" si="3"/>
        <v>9.6518520799663242E-7</v>
      </c>
      <c r="J61" s="37">
        <f t="shared" si="4"/>
        <v>3.8999999999999999E-4</v>
      </c>
      <c r="K61" s="37">
        <f t="shared" si="5"/>
        <v>390.96518520799663</v>
      </c>
      <c r="M61" s="44">
        <f t="shared" si="6"/>
        <v>0.70833333333333404</v>
      </c>
      <c r="N61" s="46">
        <f t="shared" si="7"/>
        <v>390.96518520799663</v>
      </c>
      <c r="O61" s="37">
        <f t="shared" si="8"/>
        <v>0</v>
      </c>
      <c r="P61" s="47">
        <f t="shared" si="10"/>
        <v>894.70647411863297</v>
      </c>
    </row>
    <row r="62" spans="2:16" ht="14.25" customHeight="1" x14ac:dyDescent="0.25">
      <c r="B62" s="44">
        <v>0.71875</v>
      </c>
      <c r="C62" s="57">
        <v>0</v>
      </c>
      <c r="E62" s="37">
        <f t="shared" si="0"/>
        <v>0.26631250000000001</v>
      </c>
      <c r="F62" s="37">
        <f t="shared" si="1"/>
        <v>148.5</v>
      </c>
      <c r="G62" s="37">
        <f t="shared" si="9"/>
        <v>3.9019215548399751E-4</v>
      </c>
      <c r="H62" s="37">
        <f t="shared" si="2"/>
        <v>0</v>
      </c>
      <c r="I62" s="37">
        <f t="shared" si="3"/>
        <v>1.9215548399751769E-7</v>
      </c>
      <c r="J62" s="37">
        <f t="shared" si="4"/>
        <v>3.8999999999999999E-4</v>
      </c>
      <c r="K62" s="37">
        <f t="shared" si="5"/>
        <v>390.19215548399751</v>
      </c>
      <c r="M62" s="44">
        <f t="shared" si="6"/>
        <v>0.71875</v>
      </c>
      <c r="N62" s="46">
        <f t="shared" si="7"/>
        <v>390.19215548399751</v>
      </c>
      <c r="O62" s="37">
        <f t="shared" si="8"/>
        <v>0</v>
      </c>
      <c r="P62" s="47">
        <f t="shared" si="10"/>
        <v>894.70647411863297</v>
      </c>
    </row>
    <row r="63" spans="2:16" ht="14.25" customHeight="1" x14ac:dyDescent="0.25">
      <c r="B63" s="44">
        <v>0.72916666666666696</v>
      </c>
      <c r="C63" s="57">
        <v>0</v>
      </c>
      <c r="E63" s="37">
        <f t="shared" si="0"/>
        <v>0.26631250000000001</v>
      </c>
      <c r="F63" s="37">
        <f t="shared" si="1"/>
        <v>148.5</v>
      </c>
      <c r="G63" s="37">
        <f t="shared" si="9"/>
        <v>3.9003825559045499E-4</v>
      </c>
      <c r="H63" s="37">
        <f t="shared" si="2"/>
        <v>0</v>
      </c>
      <c r="I63" s="37">
        <f t="shared" si="3"/>
        <v>3.8255590454998323E-8</v>
      </c>
      <c r="J63" s="37">
        <f t="shared" si="4"/>
        <v>3.8999999999999999E-4</v>
      </c>
      <c r="K63" s="37">
        <f t="shared" si="5"/>
        <v>390.03825559045498</v>
      </c>
      <c r="M63" s="44">
        <f t="shared" si="6"/>
        <v>0.72916666666666696</v>
      </c>
      <c r="N63" s="46">
        <f t="shared" si="7"/>
        <v>390.03825559045498</v>
      </c>
      <c r="O63" s="37">
        <f t="shared" si="8"/>
        <v>0</v>
      </c>
      <c r="P63" s="47">
        <f t="shared" si="10"/>
        <v>894.70647411863297</v>
      </c>
    </row>
    <row r="64" spans="2:16" ht="14.25" customHeight="1" x14ac:dyDescent="0.25">
      <c r="B64" s="44">
        <v>0.73958333333333404</v>
      </c>
      <c r="C64" s="57">
        <v>0</v>
      </c>
      <c r="E64" s="37">
        <f t="shared" si="0"/>
        <v>0.26631250000000001</v>
      </c>
      <c r="F64" s="37">
        <f t="shared" si="1"/>
        <v>148.5</v>
      </c>
      <c r="G64" s="37">
        <f t="shared" si="9"/>
        <v>3.9000761617712185E-4</v>
      </c>
      <c r="H64" s="37">
        <f t="shared" si="2"/>
        <v>0</v>
      </c>
      <c r="I64" s="37">
        <f t="shared" si="3"/>
        <v>7.6161771218603673E-9</v>
      </c>
      <c r="J64" s="37">
        <f t="shared" si="4"/>
        <v>3.8999999999999999E-4</v>
      </c>
      <c r="K64" s="37">
        <f t="shared" si="5"/>
        <v>390.00761617712186</v>
      </c>
      <c r="M64" s="44">
        <f t="shared" si="6"/>
        <v>0.73958333333333404</v>
      </c>
      <c r="N64" s="46">
        <f t="shared" si="7"/>
        <v>390.00761617712186</v>
      </c>
      <c r="O64" s="37">
        <f t="shared" si="8"/>
        <v>0</v>
      </c>
      <c r="P64" s="47">
        <f t="shared" si="10"/>
        <v>894.70647411863297</v>
      </c>
    </row>
    <row r="65" spans="2:16" ht="14.25" customHeight="1" x14ac:dyDescent="0.25">
      <c r="B65" s="44">
        <v>0.75</v>
      </c>
      <c r="C65" s="57">
        <v>0</v>
      </c>
      <c r="E65" s="37">
        <f t="shared" si="0"/>
        <v>0.26631250000000001</v>
      </c>
      <c r="F65" s="37">
        <f t="shared" si="1"/>
        <v>148.5</v>
      </c>
      <c r="G65" s="37">
        <f t="shared" si="9"/>
        <v>3.9000151627914406E-4</v>
      </c>
      <c r="H65" s="37">
        <f t="shared" si="2"/>
        <v>0</v>
      </c>
      <c r="I65" s="37">
        <f t="shared" si="3"/>
        <v>1.516279144072024E-9</v>
      </c>
      <c r="J65" s="37">
        <f t="shared" si="4"/>
        <v>3.8999999999999999E-4</v>
      </c>
      <c r="K65" s="37">
        <f t="shared" si="5"/>
        <v>390.00151627914408</v>
      </c>
      <c r="M65" s="44">
        <f t="shared" si="6"/>
        <v>0.75</v>
      </c>
      <c r="N65" s="46">
        <f t="shared" si="7"/>
        <v>390.00151627914408</v>
      </c>
      <c r="O65" s="37">
        <f t="shared" si="8"/>
        <v>0</v>
      </c>
      <c r="P65" s="47">
        <f t="shared" si="10"/>
        <v>894.70647411863297</v>
      </c>
    </row>
    <row r="66" spans="2:16" ht="14.25" customHeight="1" x14ac:dyDescent="0.25">
      <c r="B66" s="44">
        <v>0.76041666666666696</v>
      </c>
      <c r="C66" s="57">
        <v>0</v>
      </c>
      <c r="E66" s="37">
        <f t="shared" si="0"/>
        <v>0.26631250000000001</v>
      </c>
      <c r="F66" s="37">
        <f t="shared" si="1"/>
        <v>148.5</v>
      </c>
      <c r="G66" s="37">
        <f t="shared" si="9"/>
        <v>3.9000030187092631E-4</v>
      </c>
      <c r="H66" s="37">
        <f t="shared" si="2"/>
        <v>0</v>
      </c>
      <c r="I66" s="37">
        <f t="shared" si="3"/>
        <v>3.0187092631356674E-10</v>
      </c>
      <c r="J66" s="37">
        <f t="shared" si="4"/>
        <v>3.8999999999999999E-4</v>
      </c>
      <c r="K66" s="37">
        <f t="shared" si="5"/>
        <v>390.00030187092631</v>
      </c>
      <c r="M66" s="44">
        <f t="shared" si="6"/>
        <v>0.76041666666666696</v>
      </c>
      <c r="N66" s="46">
        <f t="shared" si="7"/>
        <v>390.00030187092631</v>
      </c>
      <c r="O66" s="37">
        <f t="shared" si="8"/>
        <v>0</v>
      </c>
      <c r="P66" s="47">
        <f t="shared" si="10"/>
        <v>894.70647411863297</v>
      </c>
    </row>
    <row r="67" spans="2:16" ht="14.25" customHeight="1" x14ac:dyDescent="0.25">
      <c r="B67" s="44">
        <v>0.77083333333333404</v>
      </c>
      <c r="C67" s="57">
        <v>0</v>
      </c>
      <c r="E67" s="37">
        <f t="shared" si="0"/>
        <v>0.26631250000000001</v>
      </c>
      <c r="F67" s="37">
        <f t="shared" si="1"/>
        <v>148.5</v>
      </c>
      <c r="G67" s="37">
        <f t="shared" si="9"/>
        <v>3.9000006009846965E-4</v>
      </c>
      <c r="H67" s="37">
        <f t="shared" si="2"/>
        <v>0</v>
      </c>
      <c r="I67" s="37">
        <f t="shared" si="3"/>
        <v>6.0098469657852288E-11</v>
      </c>
      <c r="J67" s="37">
        <f t="shared" si="4"/>
        <v>3.8999999999999999E-4</v>
      </c>
      <c r="K67" s="37">
        <f t="shared" si="5"/>
        <v>390.00006009846965</v>
      </c>
      <c r="M67" s="44">
        <f t="shared" si="6"/>
        <v>0.77083333333333404</v>
      </c>
      <c r="N67" s="46">
        <f t="shared" si="7"/>
        <v>390.00006009846965</v>
      </c>
      <c r="O67" s="37">
        <f t="shared" si="8"/>
        <v>0</v>
      </c>
      <c r="P67" s="47">
        <f t="shared" si="10"/>
        <v>894.70647411863297</v>
      </c>
    </row>
    <row r="68" spans="2:16" ht="14.25" customHeight="1" x14ac:dyDescent="0.25">
      <c r="B68" s="44">
        <v>0.78125</v>
      </c>
      <c r="C68" s="57">
        <v>0</v>
      </c>
      <c r="E68" s="37">
        <f t="shared" si="0"/>
        <v>0.26631250000000001</v>
      </c>
      <c r="F68" s="37">
        <f t="shared" si="1"/>
        <v>148.5</v>
      </c>
      <c r="G68" s="37">
        <f t="shared" si="9"/>
        <v>3.9000001196480262E-4</v>
      </c>
      <c r="H68" s="37">
        <f t="shared" si="2"/>
        <v>0</v>
      </c>
      <c r="I68" s="37">
        <f t="shared" si="3"/>
        <v>1.1964802629563231E-11</v>
      </c>
      <c r="J68" s="37">
        <f t="shared" si="4"/>
        <v>3.8999999999999999E-4</v>
      </c>
      <c r="K68" s="37">
        <f t="shared" si="5"/>
        <v>390.00001196480264</v>
      </c>
      <c r="M68" s="44">
        <f t="shared" si="6"/>
        <v>0.78125</v>
      </c>
      <c r="N68" s="46">
        <f t="shared" si="7"/>
        <v>390.00001196480264</v>
      </c>
      <c r="O68" s="37">
        <f t="shared" si="8"/>
        <v>0</v>
      </c>
      <c r="P68" s="47">
        <f t="shared" si="10"/>
        <v>894.70647411863297</v>
      </c>
    </row>
    <row r="69" spans="2:16" ht="14.25" customHeight="1" x14ac:dyDescent="0.25">
      <c r="B69" s="44">
        <v>0.79166666666666696</v>
      </c>
      <c r="C69" s="57">
        <v>0</v>
      </c>
      <c r="E69" s="37">
        <f t="shared" si="0"/>
        <v>0.26631250000000001</v>
      </c>
      <c r="F69" s="37">
        <f t="shared" si="1"/>
        <v>148.5</v>
      </c>
      <c r="G69" s="37">
        <f t="shared" si="9"/>
        <v>3.9000000238203239E-4</v>
      </c>
      <c r="H69" s="37">
        <f t="shared" si="2"/>
        <v>0</v>
      </c>
      <c r="I69" s="37">
        <f t="shared" si="3"/>
        <v>2.3820323968512525E-12</v>
      </c>
      <c r="J69" s="37">
        <f t="shared" si="4"/>
        <v>3.8999999999999999E-4</v>
      </c>
      <c r="K69" s="37">
        <f t="shared" si="5"/>
        <v>390.00000238203239</v>
      </c>
      <c r="M69" s="44">
        <f t="shared" si="6"/>
        <v>0.79166666666666696</v>
      </c>
      <c r="N69" s="46">
        <f t="shared" si="7"/>
        <v>390.00000238203239</v>
      </c>
      <c r="O69" s="37">
        <f t="shared" si="8"/>
        <v>0</v>
      </c>
      <c r="P69" s="47">
        <f t="shared" si="10"/>
        <v>894.70647411863297</v>
      </c>
    </row>
    <row r="70" spans="2:16" ht="14.25" customHeight="1" x14ac:dyDescent="0.25">
      <c r="B70" s="44">
        <v>0.80208333333333404</v>
      </c>
      <c r="C70" s="57">
        <v>0</v>
      </c>
      <c r="E70" s="37">
        <f t="shared" si="0"/>
        <v>0.26631250000000001</v>
      </c>
      <c r="F70" s="37">
        <f t="shared" si="1"/>
        <v>148.5</v>
      </c>
      <c r="G70" s="37">
        <f t="shared" si="9"/>
        <v>3.9000000047423084E-4</v>
      </c>
      <c r="H70" s="37">
        <f t="shared" si="2"/>
        <v>0</v>
      </c>
      <c r="I70" s="37">
        <f t="shared" si="3"/>
        <v>4.74230843396789E-13</v>
      </c>
      <c r="J70" s="37">
        <f t="shared" si="4"/>
        <v>3.8999999999999999E-4</v>
      </c>
      <c r="K70" s="37">
        <f t="shared" si="5"/>
        <v>390.00000047423083</v>
      </c>
      <c r="M70" s="44">
        <f t="shared" si="6"/>
        <v>0.80208333333333404</v>
      </c>
      <c r="N70" s="46">
        <f t="shared" si="7"/>
        <v>390.00000047423083</v>
      </c>
      <c r="O70" s="37">
        <f t="shared" si="8"/>
        <v>0</v>
      </c>
      <c r="P70" s="47">
        <f t="shared" si="10"/>
        <v>894.70647411863297</v>
      </c>
    </row>
    <row r="71" spans="2:16" ht="14.25" customHeight="1" x14ac:dyDescent="0.25">
      <c r="B71" s="44">
        <v>0.812500000000001</v>
      </c>
      <c r="C71" s="57">
        <v>0</v>
      </c>
      <c r="E71" s="37">
        <f t="shared" si="0"/>
        <v>0.26631250000000001</v>
      </c>
      <c r="F71" s="37">
        <f t="shared" si="1"/>
        <v>148.5</v>
      </c>
      <c r="G71" s="37">
        <f t="shared" si="9"/>
        <v>3.9000000009441302E-4</v>
      </c>
      <c r="H71" s="37">
        <f t="shared" si="2"/>
        <v>0</v>
      </c>
      <c r="I71" s="37">
        <f t="shared" si="3"/>
        <v>9.4413029911449842E-14</v>
      </c>
      <c r="J71" s="37">
        <f t="shared" si="4"/>
        <v>3.8999999999999999E-4</v>
      </c>
      <c r="K71" s="37">
        <f t="shared" si="5"/>
        <v>390.000000094413</v>
      </c>
      <c r="M71" s="44">
        <f t="shared" si="6"/>
        <v>0.812500000000001</v>
      </c>
      <c r="N71" s="46">
        <f t="shared" si="7"/>
        <v>390.000000094413</v>
      </c>
      <c r="O71" s="37">
        <f t="shared" si="8"/>
        <v>0</v>
      </c>
      <c r="P71" s="47">
        <f t="shared" si="10"/>
        <v>894.70647411863297</v>
      </c>
    </row>
    <row r="72" spans="2:16" ht="14.25" customHeight="1" x14ac:dyDescent="0.25">
      <c r="B72" s="44">
        <v>0.82291666666666696</v>
      </c>
      <c r="C72" s="57">
        <v>0</v>
      </c>
      <c r="E72" s="37">
        <f t="shared" si="0"/>
        <v>0.26631250000000001</v>
      </c>
      <c r="F72" s="37">
        <f t="shared" si="1"/>
        <v>148.5</v>
      </c>
      <c r="G72" s="37">
        <f t="shared" si="9"/>
        <v>3.9000000001879637E-4</v>
      </c>
      <c r="H72" s="37">
        <f t="shared" si="2"/>
        <v>0</v>
      </c>
      <c r="I72" s="37">
        <f t="shared" si="3"/>
        <v>1.8796379383512196E-14</v>
      </c>
      <c r="J72" s="37">
        <f t="shared" si="4"/>
        <v>3.8999999999999999E-4</v>
      </c>
      <c r="K72" s="37">
        <f t="shared" si="5"/>
        <v>390.00000001879636</v>
      </c>
      <c r="M72" s="44">
        <f t="shared" si="6"/>
        <v>0.82291666666666696</v>
      </c>
      <c r="N72" s="46">
        <f t="shared" si="7"/>
        <v>390.00000001879636</v>
      </c>
      <c r="O72" s="37">
        <f t="shared" si="8"/>
        <v>0</v>
      </c>
      <c r="P72" s="47">
        <f t="shared" si="10"/>
        <v>894.70647411863297</v>
      </c>
    </row>
    <row r="73" spans="2:16" ht="14.25" customHeight="1" x14ac:dyDescent="0.25">
      <c r="B73" s="44">
        <v>0.83333333333333404</v>
      </c>
      <c r="C73" s="57">
        <v>0</v>
      </c>
      <c r="E73" s="37">
        <f t="shared" si="0"/>
        <v>0.26631250000000001</v>
      </c>
      <c r="F73" s="37">
        <f t="shared" si="1"/>
        <v>148.5</v>
      </c>
      <c r="G73" s="37">
        <f t="shared" si="9"/>
        <v>3.9000000000374212E-4</v>
      </c>
      <c r="H73" s="37">
        <f t="shared" si="2"/>
        <v>0</v>
      </c>
      <c r="I73" s="37">
        <f t="shared" si="3"/>
        <v>3.7421237983337186E-15</v>
      </c>
      <c r="J73" s="37">
        <f t="shared" si="4"/>
        <v>3.8999999999999999E-4</v>
      </c>
      <c r="K73" s="37">
        <f t="shared" si="5"/>
        <v>390.00000000374212</v>
      </c>
      <c r="M73" s="44">
        <f t="shared" si="6"/>
        <v>0.83333333333333404</v>
      </c>
      <c r="N73" s="46">
        <f t="shared" si="7"/>
        <v>390.00000000374212</v>
      </c>
      <c r="O73" s="37">
        <f t="shared" si="8"/>
        <v>0</v>
      </c>
      <c r="P73" s="47">
        <f t="shared" si="10"/>
        <v>894.70647411863297</v>
      </c>
    </row>
    <row r="74" spans="2:16" ht="14.25" customHeight="1" x14ac:dyDescent="0.25">
      <c r="B74" s="44">
        <v>0.843750000000001</v>
      </c>
      <c r="C74" s="57">
        <v>0</v>
      </c>
      <c r="E74" s="37">
        <f t="shared" si="0"/>
        <v>0.26631250000000001</v>
      </c>
      <c r="F74" s="37">
        <f t="shared" si="1"/>
        <v>148.5</v>
      </c>
      <c r="G74" s="37">
        <f t="shared" si="9"/>
        <v>3.90000000000745E-4</v>
      </c>
      <c r="H74" s="37">
        <f t="shared" si="2"/>
        <v>0</v>
      </c>
      <c r="I74" s="37">
        <f t="shared" si="3"/>
        <v>7.4500952282341437E-16</v>
      </c>
      <c r="J74" s="37">
        <f t="shared" si="4"/>
        <v>3.8999999999999999E-4</v>
      </c>
      <c r="K74" s="37">
        <f t="shared" si="5"/>
        <v>390.00000000074499</v>
      </c>
      <c r="M74" s="44">
        <f t="shared" si="6"/>
        <v>0.843750000000001</v>
      </c>
      <c r="N74" s="46">
        <f t="shared" si="7"/>
        <v>390.00000000074499</v>
      </c>
      <c r="O74" s="37">
        <f t="shared" si="8"/>
        <v>0</v>
      </c>
      <c r="P74" s="47">
        <f t="shared" si="10"/>
        <v>894.70647411863297</v>
      </c>
    </row>
    <row r="75" spans="2:16" ht="14.25" customHeight="1" x14ac:dyDescent="0.25">
      <c r="B75" s="44">
        <v>0.85416666666666696</v>
      </c>
      <c r="C75" s="57">
        <v>0</v>
      </c>
      <c r="E75" s="37">
        <f t="shared" si="0"/>
        <v>0.26631250000000001</v>
      </c>
      <c r="F75" s="37">
        <f t="shared" si="1"/>
        <v>148.5</v>
      </c>
      <c r="G75" s="37">
        <f t="shared" si="9"/>
        <v>3.9000000000014831E-4</v>
      </c>
      <c r="H75" s="37">
        <f t="shared" si="2"/>
        <v>0</v>
      </c>
      <c r="I75" s="37">
        <f t="shared" si="3"/>
        <v>1.4831885719601701E-16</v>
      </c>
      <c r="J75" s="37">
        <f t="shared" si="4"/>
        <v>3.8999999999999999E-4</v>
      </c>
      <c r="K75" s="37">
        <f t="shared" si="5"/>
        <v>390.0000000001483</v>
      </c>
      <c r="M75" s="44">
        <f t="shared" si="6"/>
        <v>0.85416666666666696</v>
      </c>
      <c r="N75" s="46">
        <f t="shared" si="7"/>
        <v>390.0000000001483</v>
      </c>
      <c r="O75" s="37">
        <f t="shared" si="8"/>
        <v>0</v>
      </c>
      <c r="P75" s="47">
        <f t="shared" si="10"/>
        <v>894.70647411863297</v>
      </c>
    </row>
    <row r="76" spans="2:16" ht="14.25" customHeight="1" x14ac:dyDescent="0.25">
      <c r="B76" s="44">
        <v>0.86458333333333404</v>
      </c>
      <c r="C76" s="57">
        <v>0</v>
      </c>
      <c r="E76" s="37">
        <f t="shared" si="0"/>
        <v>0.26631250000000001</v>
      </c>
      <c r="F76" s="37">
        <f t="shared" si="1"/>
        <v>148.5</v>
      </c>
      <c r="G76" s="37">
        <f t="shared" si="9"/>
        <v>3.9000000000002954E-4</v>
      </c>
      <c r="H76" s="37">
        <f t="shared" si="2"/>
        <v>0</v>
      </c>
      <c r="I76" s="37">
        <f t="shared" si="3"/>
        <v>2.9544509200229996E-17</v>
      </c>
      <c r="J76" s="37">
        <f t="shared" si="4"/>
        <v>3.8999999999999999E-4</v>
      </c>
      <c r="K76" s="37">
        <f t="shared" si="5"/>
        <v>390.00000000002956</v>
      </c>
      <c r="M76" s="44">
        <f t="shared" si="6"/>
        <v>0.86458333333333404</v>
      </c>
      <c r="N76" s="46">
        <f t="shared" si="7"/>
        <v>390.00000000002956</v>
      </c>
      <c r="O76" s="37">
        <f t="shared" si="8"/>
        <v>0</v>
      </c>
      <c r="P76" s="47">
        <f t="shared" si="10"/>
        <v>894.70647411863297</v>
      </c>
    </row>
    <row r="77" spans="2:16" ht="14.25" customHeight="1" x14ac:dyDescent="0.25">
      <c r="B77" s="44">
        <v>0.875000000000001</v>
      </c>
      <c r="C77" s="57">
        <v>0</v>
      </c>
      <c r="E77" s="37">
        <f t="shared" si="0"/>
        <v>0.26631250000000001</v>
      </c>
      <c r="F77" s="37">
        <f t="shared" si="1"/>
        <v>148.5</v>
      </c>
      <c r="G77" s="37">
        <f t="shared" si="9"/>
        <v>3.900000000000059E-4</v>
      </c>
      <c r="H77" s="37">
        <f t="shared" si="2"/>
        <v>0</v>
      </c>
      <c r="I77" s="37">
        <f t="shared" si="3"/>
        <v>5.9089018400459992E-18</v>
      </c>
      <c r="J77" s="37">
        <f t="shared" si="4"/>
        <v>3.8999999999999999E-4</v>
      </c>
      <c r="K77" s="37">
        <f t="shared" si="5"/>
        <v>390.00000000000591</v>
      </c>
      <c r="M77" s="44">
        <f t="shared" si="6"/>
        <v>0.875000000000001</v>
      </c>
      <c r="N77" s="46">
        <f t="shared" si="7"/>
        <v>390.00000000000591</v>
      </c>
      <c r="O77" s="37">
        <f t="shared" si="8"/>
        <v>0</v>
      </c>
      <c r="P77" s="47">
        <f t="shared" si="10"/>
        <v>894.70647411863297</v>
      </c>
    </row>
    <row r="78" spans="2:16" ht="14.25" customHeight="1" x14ac:dyDescent="0.25">
      <c r="B78" s="44"/>
    </row>
    <row r="79" spans="2:16" ht="14.25" customHeight="1" x14ac:dyDescent="0.25">
      <c r="B79" s="44"/>
    </row>
    <row r="80" spans="2:16" ht="14.25" customHeight="1" x14ac:dyDescent="0.25">
      <c r="B80" s="44"/>
    </row>
    <row r="81" ht="14.25" customHeight="1" x14ac:dyDescent="0.25"/>
    <row r="82" ht="14.25" customHeight="1" x14ac:dyDescent="0.25"/>
    <row r="83" ht="14.25" customHeight="1" x14ac:dyDescent="0.25"/>
    <row r="84" ht="14.25" customHeight="1" x14ac:dyDescent="0.25"/>
    <row r="85" ht="14.25" customHeight="1" x14ac:dyDescent="0.25"/>
    <row r="86" ht="14.25" customHeight="1" x14ac:dyDescent="0.25"/>
    <row r="87" ht="14.25" customHeight="1" x14ac:dyDescent="0.25"/>
    <row r="88" ht="14.25" customHeight="1" x14ac:dyDescent="0.25"/>
    <row r="89" ht="14.25" customHeight="1" x14ac:dyDescent="0.25"/>
    <row r="90" ht="14.25" customHeight="1" x14ac:dyDescent="0.25"/>
    <row r="91" ht="14.25" customHeight="1" x14ac:dyDescent="0.25"/>
    <row r="92" ht="14.25" customHeight="1" x14ac:dyDescent="0.25"/>
    <row r="93" ht="14.25" customHeight="1" x14ac:dyDescent="0.25"/>
    <row r="94" ht="14.25" customHeight="1" x14ac:dyDescent="0.25"/>
    <row r="95" ht="14.25" customHeight="1" x14ac:dyDescent="0.25"/>
    <row r="96" ht="14.25" customHeight="1" x14ac:dyDescent="0.25"/>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row r="107" ht="14.25" customHeight="1" x14ac:dyDescent="0.25"/>
    <row r="108" ht="14.25" customHeight="1" x14ac:dyDescent="0.25"/>
    <row r="109" ht="14.25" customHeight="1" x14ac:dyDescent="0.25"/>
    <row r="110" ht="14.25" customHeight="1" x14ac:dyDescent="0.25"/>
    <row r="111" ht="14.25" customHeight="1" x14ac:dyDescent="0.25"/>
    <row r="112" ht="14.25" customHeight="1" x14ac:dyDescent="0.25"/>
    <row r="113" ht="14.25" customHeight="1" x14ac:dyDescent="0.25"/>
    <row r="114" ht="14.25" customHeight="1" x14ac:dyDescent="0.25"/>
    <row r="115" ht="14.25" customHeight="1" x14ac:dyDescent="0.25"/>
    <row r="116" ht="14.25" customHeight="1" x14ac:dyDescent="0.25"/>
    <row r="117" ht="14.25" customHeight="1" x14ac:dyDescent="0.25"/>
    <row r="118" ht="14.25" customHeight="1" x14ac:dyDescent="0.25"/>
    <row r="119" ht="14.25" customHeight="1" x14ac:dyDescent="0.25"/>
    <row r="120" ht="14.25" customHeight="1" x14ac:dyDescent="0.25"/>
    <row r="121" ht="14.25" customHeight="1" x14ac:dyDescent="0.25"/>
    <row r="122" ht="14.25" customHeight="1" x14ac:dyDescent="0.25"/>
    <row r="123" ht="14.25" customHeight="1" x14ac:dyDescent="0.25"/>
    <row r="124" ht="14.25" customHeight="1" x14ac:dyDescent="0.25"/>
    <row r="125" ht="14.25" customHeight="1" x14ac:dyDescent="0.25"/>
    <row r="126" ht="14.25" customHeight="1" x14ac:dyDescent="0.25"/>
    <row r="127" ht="14.25" customHeight="1" x14ac:dyDescent="0.25"/>
    <row r="128" ht="14.25" customHeight="1" x14ac:dyDescent="0.25"/>
    <row r="129" ht="14.25" customHeight="1" x14ac:dyDescent="0.25"/>
    <row r="130" ht="14.25" customHeight="1" x14ac:dyDescent="0.25"/>
    <row r="131" ht="14.25" customHeight="1" x14ac:dyDescent="0.25"/>
    <row r="132" ht="14.25" customHeight="1" x14ac:dyDescent="0.25"/>
    <row r="133" ht="14.25" customHeight="1" x14ac:dyDescent="0.25"/>
    <row r="134" ht="14.25" customHeight="1" x14ac:dyDescent="0.25"/>
    <row r="135" ht="14.25" customHeight="1" x14ac:dyDescent="0.25"/>
    <row r="136" ht="14.25" customHeight="1" x14ac:dyDescent="0.25"/>
    <row r="137" ht="14.25" customHeight="1" x14ac:dyDescent="0.25"/>
    <row r="138" ht="14.25" customHeight="1" x14ac:dyDescent="0.25"/>
    <row r="139" ht="14.25" customHeight="1" x14ac:dyDescent="0.25"/>
    <row r="140" ht="14.25" customHeight="1" x14ac:dyDescent="0.25"/>
    <row r="141" ht="14.25" customHeight="1" x14ac:dyDescent="0.25"/>
    <row r="142" ht="14.25" customHeight="1" x14ac:dyDescent="0.25"/>
    <row r="143" ht="14.25" customHeight="1" x14ac:dyDescent="0.25"/>
    <row r="144" ht="14.25" customHeight="1" x14ac:dyDescent="0.25"/>
    <row r="145" ht="14.25" customHeight="1" x14ac:dyDescent="0.25"/>
    <row r="146" ht="14.25" customHeight="1" x14ac:dyDescent="0.25"/>
    <row r="147" ht="14.25" customHeight="1" x14ac:dyDescent="0.25"/>
    <row r="148" ht="14.25" customHeight="1" x14ac:dyDescent="0.25"/>
    <row r="149" ht="14.25" customHeight="1" x14ac:dyDescent="0.25"/>
    <row r="150" ht="14.25" customHeight="1" x14ac:dyDescent="0.25"/>
    <row r="151" ht="14.25" customHeight="1" x14ac:dyDescent="0.25"/>
    <row r="152" ht="14.25" customHeight="1" x14ac:dyDescent="0.25"/>
    <row r="153" ht="14.25" customHeight="1" x14ac:dyDescent="0.25"/>
    <row r="154" ht="14.25" customHeight="1" x14ac:dyDescent="0.25"/>
    <row r="155" ht="14.25" customHeight="1" x14ac:dyDescent="0.25"/>
    <row r="156" ht="14.25" customHeight="1" x14ac:dyDescent="0.25"/>
    <row r="157" ht="14.25" customHeight="1" x14ac:dyDescent="0.25"/>
    <row r="158" ht="14.25" customHeight="1" x14ac:dyDescent="0.25"/>
    <row r="159" ht="14.25" customHeight="1" x14ac:dyDescent="0.25"/>
    <row r="160" ht="14.25" customHeight="1" x14ac:dyDescent="0.25"/>
    <row r="161" ht="14.25" customHeight="1" x14ac:dyDescent="0.25"/>
    <row r="162" ht="14.25" customHeight="1" x14ac:dyDescent="0.25"/>
    <row r="163" ht="14.25" customHeight="1" x14ac:dyDescent="0.25"/>
    <row r="164" ht="14.25" customHeight="1" x14ac:dyDescent="0.25"/>
    <row r="165" ht="14.25" customHeight="1" x14ac:dyDescent="0.25"/>
    <row r="166" ht="14.25" customHeight="1" x14ac:dyDescent="0.25"/>
    <row r="167" ht="14.25" customHeight="1" x14ac:dyDescent="0.25"/>
    <row r="168" ht="14.25" customHeight="1" x14ac:dyDescent="0.25"/>
    <row r="169" ht="14.25" customHeight="1" x14ac:dyDescent="0.25"/>
    <row r="170" ht="14.25" customHeight="1" x14ac:dyDescent="0.25"/>
    <row r="171" ht="14.25" customHeight="1" x14ac:dyDescent="0.25"/>
    <row r="172" ht="14.25" customHeight="1" x14ac:dyDescent="0.25"/>
    <row r="173" ht="14.25" customHeight="1" x14ac:dyDescent="0.25"/>
    <row r="174" ht="14.25" customHeight="1" x14ac:dyDescent="0.25"/>
    <row r="175" ht="14.25" customHeight="1" x14ac:dyDescent="0.25"/>
    <row r="176" ht="14.25" customHeight="1" x14ac:dyDescent="0.25"/>
    <row r="177" ht="14.25" customHeight="1" x14ac:dyDescent="0.25"/>
    <row r="178" ht="14.25" customHeight="1" x14ac:dyDescent="0.25"/>
    <row r="179" ht="14.25" customHeight="1" x14ac:dyDescent="0.25"/>
    <row r="180" ht="14.25" customHeight="1" x14ac:dyDescent="0.25"/>
    <row r="181" ht="14.25" customHeight="1" x14ac:dyDescent="0.25"/>
    <row r="182" ht="14.25" customHeight="1" x14ac:dyDescent="0.25"/>
    <row r="183" ht="14.25" customHeight="1" x14ac:dyDescent="0.25"/>
    <row r="184" ht="14.25" customHeight="1" x14ac:dyDescent="0.25"/>
    <row r="185" ht="14.25" customHeight="1" x14ac:dyDescent="0.25"/>
    <row r="186" ht="14.25" customHeight="1" x14ac:dyDescent="0.25"/>
    <row r="187" ht="14.25" customHeight="1" x14ac:dyDescent="0.25"/>
    <row r="188" ht="14.25" customHeight="1" x14ac:dyDescent="0.25"/>
    <row r="189" ht="14.25" customHeight="1" x14ac:dyDescent="0.25"/>
    <row r="190" ht="14.25" customHeight="1" x14ac:dyDescent="0.25"/>
    <row r="191" ht="14.25" customHeight="1" x14ac:dyDescent="0.25"/>
    <row r="192" ht="14.25" customHeight="1" x14ac:dyDescent="0.25"/>
    <row r="193" ht="14.25" customHeight="1" x14ac:dyDescent="0.25"/>
    <row r="194" ht="14.25" customHeight="1" x14ac:dyDescent="0.25"/>
    <row r="195" ht="14.25" customHeight="1" x14ac:dyDescent="0.25"/>
    <row r="196" ht="14.25" customHeight="1" x14ac:dyDescent="0.25"/>
    <row r="197" ht="14.25" customHeight="1" x14ac:dyDescent="0.25"/>
    <row r="198" ht="14.25" customHeight="1" x14ac:dyDescent="0.25"/>
    <row r="199" ht="14.25" customHeight="1" x14ac:dyDescent="0.25"/>
    <row r="200" ht="14.25" customHeight="1" x14ac:dyDescent="0.25"/>
    <row r="201" ht="14.25" customHeight="1" x14ac:dyDescent="0.25"/>
    <row r="202" ht="14.25" customHeight="1" x14ac:dyDescent="0.25"/>
    <row r="203" ht="14.25" customHeight="1" x14ac:dyDescent="0.25"/>
    <row r="204" ht="14.25" customHeight="1" x14ac:dyDescent="0.25"/>
    <row r="205" ht="14.25" customHeight="1" x14ac:dyDescent="0.25"/>
    <row r="206" ht="14.25" customHeight="1" x14ac:dyDescent="0.25"/>
    <row r="207" ht="14.25" customHeight="1" x14ac:dyDescent="0.25"/>
    <row r="208" ht="14.25" customHeight="1" x14ac:dyDescent="0.25"/>
    <row r="209" ht="14.25" customHeight="1" x14ac:dyDescent="0.25"/>
    <row r="210" ht="14.25" customHeight="1" x14ac:dyDescent="0.25"/>
    <row r="211" ht="14.25" customHeight="1" x14ac:dyDescent="0.25"/>
    <row r="212" ht="14.25" customHeight="1" x14ac:dyDescent="0.25"/>
    <row r="213" ht="14.25" customHeight="1" x14ac:dyDescent="0.25"/>
    <row r="214" ht="14.25" customHeight="1" x14ac:dyDescent="0.25"/>
    <row r="215" ht="14.25" customHeight="1" x14ac:dyDescent="0.25"/>
    <row r="216" ht="14.25" customHeight="1" x14ac:dyDescent="0.25"/>
    <row r="217" ht="14.25" customHeight="1" x14ac:dyDescent="0.25"/>
    <row r="218" ht="14.25" customHeight="1" x14ac:dyDescent="0.25"/>
    <row r="219" ht="14.25" customHeight="1" x14ac:dyDescent="0.25"/>
    <row r="220" ht="14.25" customHeight="1" x14ac:dyDescent="0.25"/>
    <row r="221" ht="14.25" customHeight="1" x14ac:dyDescent="0.25"/>
    <row r="222" ht="14.25" customHeight="1" x14ac:dyDescent="0.25"/>
    <row r="223" ht="14.25" customHeight="1" x14ac:dyDescent="0.25"/>
    <row r="224" ht="14.25" customHeight="1" x14ac:dyDescent="0.25"/>
    <row r="225" ht="14.25" customHeight="1" x14ac:dyDescent="0.25"/>
    <row r="226" ht="14.25" customHeight="1" x14ac:dyDescent="0.25"/>
    <row r="227" ht="14.25" customHeight="1" x14ac:dyDescent="0.25"/>
    <row r="228" ht="14.25" customHeight="1" x14ac:dyDescent="0.25"/>
    <row r="229" ht="14.25" customHeight="1" x14ac:dyDescent="0.25"/>
    <row r="230" ht="14.25" customHeight="1" x14ac:dyDescent="0.25"/>
    <row r="231" ht="14.25" customHeight="1" x14ac:dyDescent="0.25"/>
    <row r="232" ht="14.25" customHeight="1" x14ac:dyDescent="0.25"/>
    <row r="233" ht="14.25" customHeight="1" x14ac:dyDescent="0.25"/>
    <row r="234" ht="14.25" customHeight="1" x14ac:dyDescent="0.25"/>
    <row r="235" ht="14.25" customHeight="1" x14ac:dyDescent="0.25"/>
    <row r="236" ht="14.25" customHeight="1" x14ac:dyDescent="0.25"/>
    <row r="237" ht="14.25" customHeight="1" x14ac:dyDescent="0.25"/>
    <row r="238" ht="14.25" customHeight="1" x14ac:dyDescent="0.25"/>
    <row r="239" ht="14.25" customHeight="1" x14ac:dyDescent="0.25"/>
    <row r="240" ht="14.25" customHeight="1" x14ac:dyDescent="0.25"/>
    <row r="241" ht="14.25" customHeight="1" x14ac:dyDescent="0.25"/>
    <row r="242" ht="14.25" customHeight="1" x14ac:dyDescent="0.25"/>
    <row r="243" ht="14.25" customHeight="1" x14ac:dyDescent="0.25"/>
    <row r="244" ht="14.25" customHeight="1" x14ac:dyDescent="0.25"/>
    <row r="245" ht="14.25" customHeight="1" x14ac:dyDescent="0.25"/>
    <row r="246" ht="14.25" customHeight="1" x14ac:dyDescent="0.25"/>
    <row r="247" ht="14.25" customHeight="1" x14ac:dyDescent="0.25"/>
    <row r="248" ht="14.25" customHeight="1" x14ac:dyDescent="0.25"/>
    <row r="249" ht="14.25" customHeight="1" x14ac:dyDescent="0.25"/>
    <row r="250" ht="14.25" customHeight="1" x14ac:dyDescent="0.25"/>
    <row r="251" ht="14.25" customHeight="1" x14ac:dyDescent="0.25"/>
    <row r="252" ht="14.25" customHeight="1" x14ac:dyDescent="0.25"/>
    <row r="253" ht="14.25" customHeight="1" x14ac:dyDescent="0.25"/>
    <row r="254" ht="14.25" customHeight="1" x14ac:dyDescent="0.25"/>
    <row r="255" ht="14.25" customHeight="1" x14ac:dyDescent="0.25"/>
    <row r="256" ht="14.25" customHeight="1" x14ac:dyDescent="0.25"/>
    <row r="257" ht="14.25" customHeight="1" x14ac:dyDescent="0.25"/>
    <row r="258" ht="14.25" customHeight="1" x14ac:dyDescent="0.25"/>
    <row r="259" ht="14.25" customHeight="1" x14ac:dyDescent="0.25"/>
    <row r="260" ht="14.25" customHeight="1" x14ac:dyDescent="0.25"/>
    <row r="261" ht="14.25" customHeight="1" x14ac:dyDescent="0.25"/>
    <row r="262" ht="14.25" customHeight="1" x14ac:dyDescent="0.25"/>
    <row r="263" ht="14.25" customHeight="1" x14ac:dyDescent="0.25"/>
    <row r="264" ht="14.25" customHeight="1" x14ac:dyDescent="0.25"/>
    <row r="265" ht="14.25" customHeight="1" x14ac:dyDescent="0.25"/>
    <row r="266" ht="14.25" customHeight="1" x14ac:dyDescent="0.25"/>
    <row r="267" ht="14.25" customHeight="1" x14ac:dyDescent="0.25"/>
    <row r="268" ht="14.25" customHeight="1" x14ac:dyDescent="0.25"/>
    <row r="269" ht="14.25" customHeight="1" x14ac:dyDescent="0.25"/>
    <row r="270" ht="14.25" customHeight="1" x14ac:dyDescent="0.25"/>
    <row r="271" ht="14.25" customHeight="1" x14ac:dyDescent="0.25"/>
    <row r="272" ht="14.25" customHeight="1" x14ac:dyDescent="0.25"/>
    <row r="273" ht="14.25" customHeight="1" x14ac:dyDescent="0.25"/>
    <row r="274" ht="14.25" customHeight="1" x14ac:dyDescent="0.25"/>
    <row r="275" ht="14.25" customHeight="1" x14ac:dyDescent="0.25"/>
    <row r="276" ht="14.25" customHeight="1" x14ac:dyDescent="0.25"/>
    <row r="277" ht="14.25" customHeight="1" x14ac:dyDescent="0.25"/>
    <row r="278" ht="14.25" customHeight="1" x14ac:dyDescent="0.25"/>
    <row r="279" ht="14.25" customHeight="1" x14ac:dyDescent="0.25"/>
    <row r="280" ht="14.25" customHeight="1" x14ac:dyDescent="0.25"/>
    <row r="281" ht="14.25" customHeight="1" x14ac:dyDescent="0.25"/>
    <row r="282" ht="14.25" customHeight="1" x14ac:dyDescent="0.25"/>
    <row r="283" ht="14.25" customHeight="1" x14ac:dyDescent="0.25"/>
    <row r="284" ht="14.25" customHeight="1" x14ac:dyDescent="0.25"/>
    <row r="285" ht="14.25" customHeight="1" x14ac:dyDescent="0.25"/>
    <row r="286" ht="14.25" customHeight="1" x14ac:dyDescent="0.25"/>
    <row r="287" ht="14.25" customHeight="1" x14ac:dyDescent="0.25"/>
    <row r="288" ht="14.25" customHeight="1" x14ac:dyDescent="0.25"/>
    <row r="289" ht="14.25" customHeight="1" x14ac:dyDescent="0.25"/>
    <row r="290" ht="14.25" customHeight="1" x14ac:dyDescent="0.25"/>
    <row r="291" ht="14.25" customHeight="1" x14ac:dyDescent="0.25"/>
    <row r="292" ht="14.25" customHeight="1" x14ac:dyDescent="0.25"/>
    <row r="293" ht="14.25" customHeight="1" x14ac:dyDescent="0.25"/>
    <row r="294" ht="14.25" customHeight="1" x14ac:dyDescent="0.25"/>
    <row r="295" ht="14.25" customHeight="1" x14ac:dyDescent="0.25"/>
    <row r="296" ht="14.25" customHeight="1" x14ac:dyDescent="0.25"/>
    <row r="297" ht="14.25" customHeight="1" x14ac:dyDescent="0.25"/>
    <row r="298" ht="14.25" customHeight="1" x14ac:dyDescent="0.25"/>
    <row r="299" ht="14.25" customHeight="1" x14ac:dyDescent="0.25"/>
    <row r="300" ht="14.25" customHeight="1" x14ac:dyDescent="0.25"/>
    <row r="301" ht="14.25" customHeight="1" x14ac:dyDescent="0.25"/>
    <row r="302" ht="14.25" customHeight="1" x14ac:dyDescent="0.25"/>
    <row r="303" ht="14.25" customHeight="1" x14ac:dyDescent="0.25"/>
    <row r="304" ht="14.25" customHeight="1" x14ac:dyDescent="0.25"/>
    <row r="305" ht="14.25" customHeight="1" x14ac:dyDescent="0.25"/>
    <row r="306" ht="14.25" customHeight="1" x14ac:dyDescent="0.25"/>
    <row r="307" ht="14.25" customHeight="1" x14ac:dyDescent="0.25"/>
    <row r="308" ht="14.25" customHeight="1" x14ac:dyDescent="0.25"/>
    <row r="309" ht="14.25" customHeight="1" x14ac:dyDescent="0.25"/>
    <row r="310" ht="14.25" customHeight="1" x14ac:dyDescent="0.25"/>
    <row r="311" ht="14.25" customHeight="1" x14ac:dyDescent="0.25"/>
    <row r="312" ht="14.25" customHeight="1" x14ac:dyDescent="0.25"/>
    <row r="313" ht="14.25" customHeight="1" x14ac:dyDescent="0.25"/>
    <row r="314" ht="14.25" customHeight="1" x14ac:dyDescent="0.25"/>
    <row r="315" ht="14.25" customHeight="1" x14ac:dyDescent="0.25"/>
    <row r="316" ht="14.25" customHeight="1" x14ac:dyDescent="0.25"/>
    <row r="317" ht="14.25" customHeight="1" x14ac:dyDescent="0.25"/>
    <row r="318" ht="14.25" customHeight="1" x14ac:dyDescent="0.25"/>
    <row r="319" ht="14.25" customHeight="1" x14ac:dyDescent="0.25"/>
    <row r="320" ht="14.25" customHeight="1" x14ac:dyDescent="0.25"/>
    <row r="321" ht="14.25" customHeight="1" x14ac:dyDescent="0.25"/>
    <row r="322" ht="14.25" customHeight="1" x14ac:dyDescent="0.25"/>
    <row r="323" ht="14.25" customHeight="1" x14ac:dyDescent="0.25"/>
    <row r="324" ht="14.25" customHeight="1" x14ac:dyDescent="0.25"/>
    <row r="325" ht="14.25" customHeight="1" x14ac:dyDescent="0.25"/>
    <row r="326" ht="14.25" customHeight="1" x14ac:dyDescent="0.25"/>
    <row r="327" ht="14.25" customHeight="1" x14ac:dyDescent="0.25"/>
    <row r="328" ht="14.25" customHeight="1" x14ac:dyDescent="0.25"/>
    <row r="329" ht="14.25" customHeight="1" x14ac:dyDescent="0.25"/>
    <row r="330" ht="14.25" customHeight="1" x14ac:dyDescent="0.25"/>
    <row r="331" ht="14.25" customHeight="1" x14ac:dyDescent="0.25"/>
    <row r="332" ht="14.25" customHeight="1" x14ac:dyDescent="0.25"/>
    <row r="333" ht="14.25" customHeight="1" x14ac:dyDescent="0.25"/>
    <row r="334" ht="14.25" customHeight="1" x14ac:dyDescent="0.25"/>
    <row r="335" ht="14.25" customHeight="1" x14ac:dyDescent="0.25"/>
    <row r="336" ht="14.25" customHeight="1" x14ac:dyDescent="0.25"/>
    <row r="337" ht="14.25" customHeight="1" x14ac:dyDescent="0.25"/>
    <row r="338" ht="14.25" customHeight="1" x14ac:dyDescent="0.25"/>
    <row r="339" ht="14.25" customHeight="1" x14ac:dyDescent="0.25"/>
    <row r="340" ht="14.25" customHeight="1" x14ac:dyDescent="0.25"/>
    <row r="341" ht="14.25" customHeight="1" x14ac:dyDescent="0.25"/>
    <row r="342" ht="14.25" customHeight="1" x14ac:dyDescent="0.25"/>
    <row r="343" ht="14.25" customHeight="1" x14ac:dyDescent="0.25"/>
    <row r="344" ht="14.25" customHeight="1" x14ac:dyDescent="0.25"/>
    <row r="345" ht="14.25" customHeight="1" x14ac:dyDescent="0.25"/>
    <row r="346" ht="14.25" customHeight="1" x14ac:dyDescent="0.25"/>
    <row r="347" ht="14.25" customHeight="1" x14ac:dyDescent="0.25"/>
    <row r="348" ht="14.25" customHeight="1" x14ac:dyDescent="0.25"/>
    <row r="349" ht="14.25" customHeight="1" x14ac:dyDescent="0.25"/>
    <row r="350" ht="14.25" customHeight="1" x14ac:dyDescent="0.25"/>
    <row r="351" ht="14.25" customHeight="1" x14ac:dyDescent="0.25"/>
    <row r="352" ht="14.25" customHeight="1" x14ac:dyDescent="0.25"/>
    <row r="353" ht="14.25" customHeight="1" x14ac:dyDescent="0.25"/>
    <row r="354" ht="14.25" customHeight="1" x14ac:dyDescent="0.25"/>
    <row r="355" ht="14.25" customHeight="1" x14ac:dyDescent="0.25"/>
    <row r="356" ht="14.25" customHeight="1" x14ac:dyDescent="0.25"/>
    <row r="357" ht="14.25" customHeight="1" x14ac:dyDescent="0.25"/>
    <row r="358" ht="14.25" customHeight="1" x14ac:dyDescent="0.25"/>
    <row r="359" ht="14.25" customHeight="1" x14ac:dyDescent="0.25"/>
    <row r="360" ht="14.25" customHeight="1" x14ac:dyDescent="0.25"/>
    <row r="361" ht="14.25" customHeight="1" x14ac:dyDescent="0.25"/>
    <row r="362" ht="14.25" customHeight="1" x14ac:dyDescent="0.25"/>
    <row r="363" ht="14.25" customHeight="1" x14ac:dyDescent="0.25"/>
    <row r="364" ht="14.25" customHeight="1" x14ac:dyDescent="0.25"/>
    <row r="365" ht="14.25" customHeight="1" x14ac:dyDescent="0.25"/>
    <row r="366" ht="14.25" customHeight="1" x14ac:dyDescent="0.25"/>
    <row r="367" ht="14.25" customHeight="1" x14ac:dyDescent="0.25"/>
    <row r="368" ht="14.25" customHeight="1" x14ac:dyDescent="0.25"/>
    <row r="369" ht="14.25" customHeight="1" x14ac:dyDescent="0.25"/>
    <row r="370" ht="14.25" customHeight="1" x14ac:dyDescent="0.25"/>
    <row r="371" ht="14.25" customHeight="1" x14ac:dyDescent="0.25"/>
    <row r="372" ht="14.25" customHeight="1" x14ac:dyDescent="0.25"/>
    <row r="373" ht="14.25" customHeight="1" x14ac:dyDescent="0.25"/>
    <row r="374" ht="14.25" customHeight="1" x14ac:dyDescent="0.25"/>
    <row r="375" ht="14.25" customHeight="1" x14ac:dyDescent="0.25"/>
    <row r="376" ht="14.25" customHeight="1" x14ac:dyDescent="0.25"/>
    <row r="377" ht="14.25" customHeight="1" x14ac:dyDescent="0.25"/>
    <row r="378" ht="14.25" customHeight="1" x14ac:dyDescent="0.25"/>
    <row r="379" ht="14.25" customHeight="1" x14ac:dyDescent="0.25"/>
    <row r="380" ht="14.25" customHeight="1" x14ac:dyDescent="0.25"/>
    <row r="381" ht="14.25" customHeight="1" x14ac:dyDescent="0.25"/>
    <row r="382" ht="14.25" customHeight="1" x14ac:dyDescent="0.25"/>
    <row r="383" ht="14.25" customHeight="1" x14ac:dyDescent="0.25"/>
    <row r="384" ht="14.25" customHeight="1" x14ac:dyDescent="0.25"/>
    <row r="385" ht="14.25" customHeight="1" x14ac:dyDescent="0.25"/>
    <row r="386" ht="14.25" customHeight="1" x14ac:dyDescent="0.25"/>
    <row r="387" ht="14.25" customHeight="1" x14ac:dyDescent="0.25"/>
    <row r="388" ht="14.25" customHeight="1" x14ac:dyDescent="0.25"/>
    <row r="389" ht="14.25" customHeight="1" x14ac:dyDescent="0.25"/>
    <row r="390" ht="14.25" customHeight="1" x14ac:dyDescent="0.25"/>
    <row r="391" ht="14.25" customHeight="1" x14ac:dyDescent="0.25"/>
    <row r="392" ht="14.25" customHeight="1" x14ac:dyDescent="0.25"/>
    <row r="393" ht="14.25" customHeight="1" x14ac:dyDescent="0.25"/>
    <row r="394" ht="14.25" customHeight="1" x14ac:dyDescent="0.25"/>
    <row r="395" ht="14.25" customHeight="1" x14ac:dyDescent="0.25"/>
    <row r="396" ht="14.25" customHeight="1" x14ac:dyDescent="0.25"/>
    <row r="397" ht="14.25" customHeight="1" x14ac:dyDescent="0.25"/>
    <row r="398" ht="14.25" customHeight="1" x14ac:dyDescent="0.25"/>
    <row r="399" ht="14.25" customHeight="1" x14ac:dyDescent="0.25"/>
    <row r="400" ht="14.25" customHeight="1" x14ac:dyDescent="0.25"/>
    <row r="401" ht="14.25" customHeight="1" x14ac:dyDescent="0.25"/>
    <row r="402" ht="14.25" customHeight="1" x14ac:dyDescent="0.25"/>
    <row r="403" ht="14.25" customHeight="1" x14ac:dyDescent="0.25"/>
    <row r="404" ht="14.25" customHeight="1" x14ac:dyDescent="0.25"/>
    <row r="405" ht="14.25" customHeight="1" x14ac:dyDescent="0.25"/>
    <row r="406" ht="14.25" customHeight="1" x14ac:dyDescent="0.25"/>
    <row r="407" ht="14.25" customHeight="1" x14ac:dyDescent="0.25"/>
    <row r="408" ht="14.25" customHeight="1" x14ac:dyDescent="0.25"/>
    <row r="409" ht="14.25" customHeight="1" x14ac:dyDescent="0.25"/>
    <row r="410" ht="14.25" customHeight="1" x14ac:dyDescent="0.25"/>
    <row r="411" ht="14.25" customHeight="1" x14ac:dyDescent="0.25"/>
    <row r="412" ht="14.25" customHeight="1" x14ac:dyDescent="0.25"/>
    <row r="413" ht="14.25" customHeight="1" x14ac:dyDescent="0.25"/>
    <row r="414" ht="14.25" customHeight="1" x14ac:dyDescent="0.25"/>
    <row r="415" ht="14.25" customHeight="1" x14ac:dyDescent="0.25"/>
    <row r="416" ht="14.25" customHeight="1" x14ac:dyDescent="0.25"/>
    <row r="417" ht="14.25" customHeight="1" x14ac:dyDescent="0.25"/>
    <row r="418" ht="14.25" customHeight="1" x14ac:dyDescent="0.25"/>
    <row r="419" ht="14.25" customHeight="1" x14ac:dyDescent="0.25"/>
    <row r="420" ht="14.25" customHeight="1" x14ac:dyDescent="0.25"/>
    <row r="421" ht="14.25" customHeight="1" x14ac:dyDescent="0.25"/>
    <row r="422" ht="14.25" customHeight="1" x14ac:dyDescent="0.25"/>
    <row r="423" ht="14.25" customHeight="1" x14ac:dyDescent="0.25"/>
    <row r="424" ht="14.25" customHeight="1" x14ac:dyDescent="0.25"/>
    <row r="425" ht="14.25" customHeight="1" x14ac:dyDescent="0.25"/>
    <row r="426" ht="14.25" customHeight="1" x14ac:dyDescent="0.25"/>
    <row r="427" ht="14.25" customHeight="1" x14ac:dyDescent="0.25"/>
    <row r="428" ht="14.25" customHeight="1" x14ac:dyDescent="0.25"/>
    <row r="429" ht="14.25" customHeight="1" x14ac:dyDescent="0.25"/>
    <row r="430" ht="14.25" customHeight="1" x14ac:dyDescent="0.25"/>
    <row r="431" ht="14.25" customHeight="1" x14ac:dyDescent="0.25"/>
    <row r="432" ht="14.25" customHeight="1" x14ac:dyDescent="0.25"/>
    <row r="433" ht="14.25" customHeight="1" x14ac:dyDescent="0.25"/>
    <row r="434" ht="14.25" customHeight="1" x14ac:dyDescent="0.25"/>
    <row r="435" ht="14.25" customHeight="1" x14ac:dyDescent="0.25"/>
    <row r="436" ht="14.25" customHeight="1" x14ac:dyDescent="0.25"/>
    <row r="437" ht="14.25" customHeight="1" x14ac:dyDescent="0.25"/>
    <row r="438" ht="14.25" customHeight="1" x14ac:dyDescent="0.25"/>
    <row r="439" ht="14.25" customHeight="1" x14ac:dyDescent="0.25"/>
    <row r="440" ht="14.25" customHeight="1" x14ac:dyDescent="0.25"/>
    <row r="441" ht="14.25" customHeight="1" x14ac:dyDescent="0.25"/>
    <row r="442" ht="14.25" customHeight="1" x14ac:dyDescent="0.25"/>
    <row r="443" ht="14.25" customHeight="1" x14ac:dyDescent="0.25"/>
    <row r="444" ht="14.25" customHeight="1" x14ac:dyDescent="0.25"/>
    <row r="445" ht="14.25" customHeight="1" x14ac:dyDescent="0.25"/>
    <row r="446" ht="14.25" customHeight="1" x14ac:dyDescent="0.25"/>
    <row r="447" ht="14.25" customHeight="1" x14ac:dyDescent="0.25"/>
    <row r="448" ht="14.25" customHeight="1" x14ac:dyDescent="0.25"/>
    <row r="449" ht="14.25" customHeight="1" x14ac:dyDescent="0.25"/>
    <row r="450" ht="14.25" customHeight="1" x14ac:dyDescent="0.25"/>
    <row r="451" ht="14.25" customHeight="1" x14ac:dyDescent="0.25"/>
    <row r="452" ht="14.25" customHeight="1" x14ac:dyDescent="0.25"/>
    <row r="453" ht="14.25" customHeight="1" x14ac:dyDescent="0.25"/>
    <row r="454" ht="14.25" customHeight="1" x14ac:dyDescent="0.25"/>
    <row r="455" ht="14.25" customHeight="1" x14ac:dyDescent="0.25"/>
    <row r="456" ht="14.25" customHeight="1" x14ac:dyDescent="0.25"/>
    <row r="457" ht="14.25" customHeight="1" x14ac:dyDescent="0.25"/>
    <row r="458" ht="14.25" customHeight="1" x14ac:dyDescent="0.25"/>
    <row r="459" ht="14.25" customHeight="1" x14ac:dyDescent="0.25"/>
    <row r="460" ht="14.25" customHeight="1" x14ac:dyDescent="0.25"/>
    <row r="461" ht="14.25" customHeight="1" x14ac:dyDescent="0.25"/>
    <row r="462" ht="14.25" customHeight="1" x14ac:dyDescent="0.25"/>
    <row r="463" ht="14.25" customHeight="1" x14ac:dyDescent="0.25"/>
    <row r="464" ht="14.25" customHeight="1" x14ac:dyDescent="0.25"/>
    <row r="465" ht="14.25" customHeight="1" x14ac:dyDescent="0.25"/>
    <row r="466" ht="14.25" customHeight="1" x14ac:dyDescent="0.25"/>
    <row r="467" ht="14.25" customHeight="1" x14ac:dyDescent="0.25"/>
    <row r="468" ht="14.25" customHeight="1" x14ac:dyDescent="0.25"/>
    <row r="469" ht="14.25" customHeight="1" x14ac:dyDescent="0.25"/>
    <row r="470" ht="14.25" customHeight="1" x14ac:dyDescent="0.25"/>
    <row r="471" ht="14.25" customHeight="1" x14ac:dyDescent="0.25"/>
    <row r="472" ht="14.25" customHeight="1" x14ac:dyDescent="0.25"/>
    <row r="473" ht="14.25" customHeight="1" x14ac:dyDescent="0.25"/>
    <row r="474" ht="14.25" customHeight="1" x14ac:dyDescent="0.25"/>
    <row r="475" ht="14.25" customHeight="1" x14ac:dyDescent="0.25"/>
    <row r="476" ht="14.25" customHeight="1" x14ac:dyDescent="0.25"/>
    <row r="477" ht="14.25" customHeight="1" x14ac:dyDescent="0.25"/>
    <row r="478" ht="14.25" customHeight="1" x14ac:dyDescent="0.25"/>
    <row r="479" ht="14.25" customHeight="1" x14ac:dyDescent="0.25"/>
    <row r="480" ht="14.25" customHeight="1" x14ac:dyDescent="0.25"/>
    <row r="481" ht="14.25" customHeight="1" x14ac:dyDescent="0.25"/>
    <row r="482" ht="14.25" customHeight="1" x14ac:dyDescent="0.25"/>
    <row r="483" ht="14.25" customHeight="1" x14ac:dyDescent="0.25"/>
    <row r="484" ht="14.25" customHeight="1" x14ac:dyDescent="0.25"/>
    <row r="485" ht="14.25" customHeight="1" x14ac:dyDescent="0.25"/>
    <row r="486" ht="14.25" customHeight="1" x14ac:dyDescent="0.25"/>
    <row r="487" ht="14.25" customHeight="1" x14ac:dyDescent="0.25"/>
    <row r="488" ht="14.25" customHeight="1" x14ac:dyDescent="0.25"/>
    <row r="489" ht="14.25" customHeight="1" x14ac:dyDescent="0.25"/>
    <row r="490" ht="14.25" customHeight="1" x14ac:dyDescent="0.25"/>
    <row r="491" ht="14.25" customHeight="1" x14ac:dyDescent="0.25"/>
    <row r="492" ht="14.25" customHeight="1" x14ac:dyDescent="0.25"/>
    <row r="493" ht="14.25" customHeight="1" x14ac:dyDescent="0.25"/>
    <row r="494" ht="14.25" customHeight="1" x14ac:dyDescent="0.25"/>
    <row r="495" ht="14.25" customHeight="1" x14ac:dyDescent="0.25"/>
    <row r="496" ht="14.25" customHeight="1" x14ac:dyDescent="0.25"/>
    <row r="497" ht="14.25" customHeight="1" x14ac:dyDescent="0.25"/>
    <row r="498" ht="14.25" customHeight="1" x14ac:dyDescent="0.25"/>
    <row r="499" ht="14.25" customHeight="1" x14ac:dyDescent="0.25"/>
    <row r="500" ht="14.25" customHeight="1" x14ac:dyDescent="0.25"/>
    <row r="501" ht="14.25" customHeight="1" x14ac:dyDescent="0.25"/>
    <row r="502" ht="14.25" customHeight="1" x14ac:dyDescent="0.25"/>
    <row r="503" ht="14.25" customHeight="1" x14ac:dyDescent="0.25"/>
    <row r="504" ht="14.25" customHeight="1" x14ac:dyDescent="0.25"/>
    <row r="505" ht="14.25" customHeight="1" x14ac:dyDescent="0.25"/>
    <row r="506" ht="14.25" customHeight="1" x14ac:dyDescent="0.25"/>
    <row r="507" ht="14.25" customHeight="1" x14ac:dyDescent="0.25"/>
    <row r="508" ht="14.25" customHeight="1" x14ac:dyDescent="0.25"/>
    <row r="509" ht="14.25" customHeight="1" x14ac:dyDescent="0.25"/>
    <row r="510" ht="14.25" customHeight="1" x14ac:dyDescent="0.25"/>
    <row r="511" ht="14.25" customHeight="1" x14ac:dyDescent="0.25"/>
    <row r="512" ht="14.25" customHeight="1" x14ac:dyDescent="0.25"/>
    <row r="513" ht="14.25" customHeight="1" x14ac:dyDescent="0.25"/>
    <row r="514" ht="14.25" customHeight="1" x14ac:dyDescent="0.25"/>
    <row r="515" ht="14.25" customHeight="1" x14ac:dyDescent="0.25"/>
    <row r="516" ht="14.25" customHeight="1" x14ac:dyDescent="0.25"/>
    <row r="517" ht="14.25" customHeight="1" x14ac:dyDescent="0.25"/>
    <row r="518" ht="14.25" customHeight="1" x14ac:dyDescent="0.25"/>
    <row r="519" ht="14.25" customHeight="1" x14ac:dyDescent="0.25"/>
    <row r="520" ht="14.25" customHeight="1" x14ac:dyDescent="0.25"/>
    <row r="521" ht="14.25" customHeight="1" x14ac:dyDescent="0.25"/>
    <row r="522" ht="14.25" customHeight="1" x14ac:dyDescent="0.25"/>
    <row r="523" ht="14.25" customHeight="1" x14ac:dyDescent="0.25"/>
    <row r="524" ht="14.25" customHeight="1" x14ac:dyDescent="0.25"/>
    <row r="525" ht="14.25" customHeight="1" x14ac:dyDescent="0.25"/>
    <row r="526" ht="14.25" customHeight="1" x14ac:dyDescent="0.25"/>
    <row r="527" ht="14.25" customHeight="1" x14ac:dyDescent="0.25"/>
    <row r="528" ht="14.25" customHeight="1" x14ac:dyDescent="0.25"/>
    <row r="529" ht="14.25" customHeight="1" x14ac:dyDescent="0.25"/>
    <row r="530" ht="14.25" customHeight="1" x14ac:dyDescent="0.25"/>
    <row r="531" ht="14.25" customHeight="1" x14ac:dyDescent="0.25"/>
    <row r="532" ht="14.25" customHeight="1" x14ac:dyDescent="0.25"/>
    <row r="533" ht="14.25" customHeight="1" x14ac:dyDescent="0.25"/>
    <row r="534" ht="14.25" customHeight="1" x14ac:dyDescent="0.25"/>
    <row r="535" ht="14.25" customHeight="1" x14ac:dyDescent="0.25"/>
    <row r="536" ht="14.25" customHeight="1" x14ac:dyDescent="0.25"/>
    <row r="537" ht="14.25" customHeight="1" x14ac:dyDescent="0.25"/>
    <row r="538" ht="14.25" customHeight="1" x14ac:dyDescent="0.25"/>
    <row r="539" ht="14.25" customHeight="1" x14ac:dyDescent="0.25"/>
    <row r="540" ht="14.25" customHeight="1" x14ac:dyDescent="0.25"/>
    <row r="541" ht="14.25" customHeight="1" x14ac:dyDescent="0.25"/>
    <row r="542" ht="14.25" customHeight="1" x14ac:dyDescent="0.25"/>
    <row r="543" ht="14.25" customHeight="1" x14ac:dyDescent="0.25"/>
    <row r="544" ht="14.25" customHeight="1" x14ac:dyDescent="0.25"/>
    <row r="545" ht="14.25" customHeight="1" x14ac:dyDescent="0.25"/>
    <row r="546" ht="14.25" customHeight="1" x14ac:dyDescent="0.25"/>
    <row r="547" ht="14.25" customHeight="1" x14ac:dyDescent="0.25"/>
    <row r="548" ht="14.25" customHeight="1" x14ac:dyDescent="0.25"/>
    <row r="549" ht="14.25" customHeight="1" x14ac:dyDescent="0.25"/>
    <row r="550" ht="14.25" customHeight="1" x14ac:dyDescent="0.25"/>
    <row r="551" ht="14.25" customHeight="1" x14ac:dyDescent="0.25"/>
    <row r="552" ht="14.25" customHeight="1" x14ac:dyDescent="0.25"/>
    <row r="553" ht="14.25" customHeight="1" x14ac:dyDescent="0.25"/>
    <row r="554" ht="14.25" customHeight="1" x14ac:dyDescent="0.25"/>
    <row r="555" ht="14.25" customHeight="1" x14ac:dyDescent="0.25"/>
    <row r="556" ht="14.25" customHeight="1" x14ac:dyDescent="0.25"/>
    <row r="557" ht="14.25" customHeight="1" x14ac:dyDescent="0.25"/>
    <row r="558" ht="14.25" customHeight="1" x14ac:dyDescent="0.25"/>
    <row r="559" ht="14.25" customHeight="1" x14ac:dyDescent="0.25"/>
    <row r="560" ht="14.25" customHeight="1" x14ac:dyDescent="0.25"/>
    <row r="561" ht="14.25" customHeight="1" x14ac:dyDescent="0.25"/>
    <row r="562" ht="14.25" customHeight="1" x14ac:dyDescent="0.25"/>
    <row r="563" ht="14.25" customHeight="1" x14ac:dyDescent="0.25"/>
    <row r="564" ht="14.25" customHeight="1" x14ac:dyDescent="0.25"/>
    <row r="565" ht="14.25" customHeight="1" x14ac:dyDescent="0.25"/>
    <row r="566" ht="14.25" customHeight="1" x14ac:dyDescent="0.25"/>
    <row r="567" ht="14.25" customHeight="1" x14ac:dyDescent="0.25"/>
    <row r="568" ht="14.25" customHeight="1" x14ac:dyDescent="0.25"/>
    <row r="569" ht="14.25" customHeight="1" x14ac:dyDescent="0.25"/>
    <row r="570" ht="14.25" customHeight="1" x14ac:dyDescent="0.25"/>
    <row r="571" ht="14.25" customHeight="1" x14ac:dyDescent="0.25"/>
    <row r="572" ht="14.25" customHeight="1" x14ac:dyDescent="0.25"/>
    <row r="573" ht="14.25" customHeight="1" x14ac:dyDescent="0.25"/>
    <row r="574" ht="14.25" customHeight="1" x14ac:dyDescent="0.25"/>
    <row r="575" ht="14.25" customHeight="1" x14ac:dyDescent="0.25"/>
    <row r="576" ht="14.25" customHeight="1" x14ac:dyDescent="0.25"/>
    <row r="577" ht="14.25" customHeight="1" x14ac:dyDescent="0.25"/>
    <row r="578" ht="14.25" customHeight="1" x14ac:dyDescent="0.25"/>
    <row r="579" ht="14.25" customHeight="1" x14ac:dyDescent="0.25"/>
    <row r="580" ht="14.25" customHeight="1" x14ac:dyDescent="0.25"/>
    <row r="581" ht="14.25" customHeight="1" x14ac:dyDescent="0.25"/>
    <row r="582" ht="14.25" customHeight="1" x14ac:dyDescent="0.25"/>
    <row r="583" ht="14.25" customHeight="1" x14ac:dyDescent="0.25"/>
    <row r="584" ht="14.25" customHeight="1" x14ac:dyDescent="0.25"/>
    <row r="585" ht="14.25" customHeight="1" x14ac:dyDescent="0.25"/>
    <row r="586" ht="14.25" customHeight="1" x14ac:dyDescent="0.25"/>
    <row r="587" ht="14.25" customHeight="1" x14ac:dyDescent="0.25"/>
    <row r="588" ht="14.25" customHeight="1" x14ac:dyDescent="0.25"/>
    <row r="589" ht="14.25" customHeight="1" x14ac:dyDescent="0.25"/>
    <row r="590" ht="14.25" customHeight="1" x14ac:dyDescent="0.25"/>
    <row r="591" ht="14.25" customHeight="1" x14ac:dyDescent="0.25"/>
    <row r="592" ht="14.25" customHeight="1" x14ac:dyDescent="0.25"/>
    <row r="593" ht="14.25" customHeight="1" x14ac:dyDescent="0.25"/>
    <row r="594" ht="14.25" customHeight="1" x14ac:dyDescent="0.25"/>
    <row r="595" ht="14.25" customHeight="1" x14ac:dyDescent="0.25"/>
    <row r="596" ht="14.25" customHeight="1" x14ac:dyDescent="0.25"/>
    <row r="597" ht="14.25" customHeight="1" x14ac:dyDescent="0.25"/>
    <row r="598" ht="14.25" customHeight="1" x14ac:dyDescent="0.25"/>
    <row r="599" ht="14.25" customHeight="1" x14ac:dyDescent="0.25"/>
    <row r="600" ht="14.25" customHeight="1" x14ac:dyDescent="0.25"/>
    <row r="601" ht="14.25" customHeight="1" x14ac:dyDescent="0.25"/>
    <row r="602" ht="14.25" customHeight="1" x14ac:dyDescent="0.25"/>
    <row r="603" ht="14.25" customHeight="1" x14ac:dyDescent="0.25"/>
    <row r="604" ht="14.25" customHeight="1" x14ac:dyDescent="0.25"/>
    <row r="605" ht="14.25" customHeight="1" x14ac:dyDescent="0.25"/>
    <row r="606" ht="14.25" customHeight="1" x14ac:dyDescent="0.25"/>
    <row r="607" ht="14.25" customHeight="1" x14ac:dyDescent="0.25"/>
    <row r="608" ht="14.25" customHeight="1" x14ac:dyDescent="0.25"/>
    <row r="609" ht="14.25" customHeight="1" x14ac:dyDescent="0.25"/>
    <row r="610" ht="14.25" customHeight="1" x14ac:dyDescent="0.25"/>
    <row r="611" ht="14.25" customHeight="1" x14ac:dyDescent="0.25"/>
    <row r="612" ht="14.25" customHeight="1" x14ac:dyDescent="0.25"/>
    <row r="613" ht="14.25" customHeight="1" x14ac:dyDescent="0.25"/>
    <row r="614" ht="14.25" customHeight="1" x14ac:dyDescent="0.25"/>
    <row r="615" ht="14.25" customHeight="1" x14ac:dyDescent="0.25"/>
    <row r="616" ht="14.25" customHeight="1" x14ac:dyDescent="0.25"/>
    <row r="617" ht="14.25" customHeight="1" x14ac:dyDescent="0.25"/>
    <row r="618" ht="14.25" customHeight="1" x14ac:dyDescent="0.25"/>
    <row r="619" ht="14.25" customHeight="1" x14ac:dyDescent="0.25"/>
    <row r="620" ht="14.25" customHeight="1" x14ac:dyDescent="0.25"/>
    <row r="621" ht="14.25" customHeight="1" x14ac:dyDescent="0.25"/>
    <row r="622" ht="14.25" customHeight="1" x14ac:dyDescent="0.25"/>
    <row r="623" ht="14.25" customHeight="1" x14ac:dyDescent="0.25"/>
    <row r="624" ht="14.25" customHeight="1" x14ac:dyDescent="0.25"/>
    <row r="625" ht="14.25" customHeight="1" x14ac:dyDescent="0.25"/>
    <row r="626" ht="14.25" customHeight="1" x14ac:dyDescent="0.25"/>
    <row r="627" ht="14.25" customHeight="1" x14ac:dyDescent="0.25"/>
    <row r="628" ht="14.25" customHeight="1" x14ac:dyDescent="0.25"/>
    <row r="629" ht="14.25" customHeight="1" x14ac:dyDescent="0.25"/>
    <row r="630" ht="14.25" customHeight="1" x14ac:dyDescent="0.25"/>
    <row r="631" ht="14.25" customHeight="1" x14ac:dyDescent="0.25"/>
    <row r="632" ht="14.25" customHeight="1" x14ac:dyDescent="0.25"/>
    <row r="633" ht="14.25" customHeight="1" x14ac:dyDescent="0.25"/>
    <row r="634" ht="14.25" customHeight="1" x14ac:dyDescent="0.25"/>
    <row r="635" ht="14.25" customHeight="1" x14ac:dyDescent="0.25"/>
    <row r="636" ht="14.25" customHeight="1" x14ac:dyDescent="0.25"/>
    <row r="637" ht="14.25" customHeight="1" x14ac:dyDescent="0.25"/>
    <row r="638" ht="14.25" customHeight="1" x14ac:dyDescent="0.25"/>
    <row r="639" ht="14.25" customHeight="1" x14ac:dyDescent="0.25"/>
    <row r="640" ht="14.25" customHeight="1" x14ac:dyDescent="0.25"/>
    <row r="641" ht="14.25" customHeight="1" x14ac:dyDescent="0.25"/>
    <row r="642" ht="14.25" customHeight="1" x14ac:dyDescent="0.25"/>
    <row r="643" ht="14.25" customHeight="1" x14ac:dyDescent="0.25"/>
    <row r="644" ht="14.25" customHeight="1" x14ac:dyDescent="0.25"/>
    <row r="645" ht="14.25" customHeight="1" x14ac:dyDescent="0.25"/>
    <row r="646" ht="14.25" customHeight="1" x14ac:dyDescent="0.25"/>
    <row r="647" ht="14.25" customHeight="1" x14ac:dyDescent="0.25"/>
    <row r="648" ht="14.25" customHeight="1" x14ac:dyDescent="0.25"/>
    <row r="649" ht="14.25" customHeight="1" x14ac:dyDescent="0.25"/>
    <row r="650" ht="14.25" customHeight="1" x14ac:dyDescent="0.25"/>
    <row r="651" ht="14.25" customHeight="1" x14ac:dyDescent="0.25"/>
    <row r="652" ht="14.25" customHeight="1" x14ac:dyDescent="0.25"/>
    <row r="653" ht="14.25" customHeight="1" x14ac:dyDescent="0.25"/>
    <row r="654" ht="14.25" customHeight="1" x14ac:dyDescent="0.25"/>
    <row r="655" ht="14.25" customHeight="1" x14ac:dyDescent="0.25"/>
    <row r="656" ht="14.25" customHeight="1" x14ac:dyDescent="0.25"/>
    <row r="657" ht="14.25" customHeight="1" x14ac:dyDescent="0.25"/>
    <row r="658" ht="14.25" customHeight="1" x14ac:dyDescent="0.25"/>
    <row r="659" ht="14.25" customHeight="1" x14ac:dyDescent="0.25"/>
    <row r="660" ht="14.25" customHeight="1" x14ac:dyDescent="0.25"/>
    <row r="661" ht="14.25" customHeight="1" x14ac:dyDescent="0.25"/>
    <row r="662" ht="14.25" customHeight="1" x14ac:dyDescent="0.25"/>
    <row r="663" ht="14.25" customHeight="1" x14ac:dyDescent="0.25"/>
    <row r="664" ht="14.25" customHeight="1" x14ac:dyDescent="0.25"/>
    <row r="665" ht="14.25" customHeight="1" x14ac:dyDescent="0.25"/>
    <row r="666" ht="14.25" customHeight="1" x14ac:dyDescent="0.25"/>
    <row r="667" ht="14.25" customHeight="1" x14ac:dyDescent="0.25"/>
    <row r="668" ht="14.25" customHeight="1" x14ac:dyDescent="0.25"/>
    <row r="669" ht="14.25" customHeight="1" x14ac:dyDescent="0.25"/>
    <row r="670" ht="14.25" customHeight="1" x14ac:dyDescent="0.25"/>
    <row r="671" ht="14.25" customHeight="1" x14ac:dyDescent="0.25"/>
    <row r="672" ht="14.25" customHeight="1" x14ac:dyDescent="0.25"/>
    <row r="673" ht="14.25" customHeight="1" x14ac:dyDescent="0.25"/>
    <row r="674" ht="14.25" customHeight="1" x14ac:dyDescent="0.25"/>
    <row r="675" ht="14.25" customHeight="1" x14ac:dyDescent="0.25"/>
    <row r="676" ht="14.25" customHeight="1" x14ac:dyDescent="0.25"/>
    <row r="677" ht="14.25" customHeight="1" x14ac:dyDescent="0.25"/>
    <row r="678" ht="14.25" customHeight="1" x14ac:dyDescent="0.25"/>
    <row r="679" ht="14.25" customHeight="1" x14ac:dyDescent="0.25"/>
    <row r="680" ht="14.25" customHeight="1" x14ac:dyDescent="0.25"/>
    <row r="681" ht="14.25" customHeight="1" x14ac:dyDescent="0.25"/>
    <row r="682" ht="14.25" customHeight="1" x14ac:dyDescent="0.25"/>
    <row r="683" ht="14.25" customHeight="1" x14ac:dyDescent="0.25"/>
    <row r="684" ht="14.25" customHeight="1" x14ac:dyDescent="0.25"/>
    <row r="685" ht="14.25" customHeight="1" x14ac:dyDescent="0.25"/>
    <row r="686" ht="14.25" customHeight="1" x14ac:dyDescent="0.25"/>
    <row r="687" ht="14.25" customHeight="1" x14ac:dyDescent="0.25"/>
    <row r="688" ht="14.25" customHeight="1" x14ac:dyDescent="0.25"/>
    <row r="689" ht="14.25" customHeight="1" x14ac:dyDescent="0.25"/>
    <row r="690" ht="14.25" customHeight="1" x14ac:dyDescent="0.25"/>
    <row r="691" ht="14.25" customHeight="1" x14ac:dyDescent="0.25"/>
    <row r="692" ht="14.25" customHeight="1" x14ac:dyDescent="0.25"/>
    <row r="693" ht="14.25" customHeight="1" x14ac:dyDescent="0.25"/>
    <row r="694" ht="14.25" customHeight="1" x14ac:dyDescent="0.25"/>
    <row r="695" ht="14.25" customHeight="1" x14ac:dyDescent="0.25"/>
    <row r="696" ht="14.25" customHeight="1" x14ac:dyDescent="0.25"/>
    <row r="697" ht="14.25" customHeight="1" x14ac:dyDescent="0.25"/>
    <row r="698" ht="14.25" customHeight="1" x14ac:dyDescent="0.25"/>
    <row r="699" ht="14.25" customHeight="1" x14ac:dyDescent="0.25"/>
    <row r="700" ht="14.25" customHeight="1" x14ac:dyDescent="0.25"/>
    <row r="701" ht="14.25" customHeight="1" x14ac:dyDescent="0.25"/>
    <row r="702" ht="14.25" customHeight="1" x14ac:dyDescent="0.25"/>
    <row r="703" ht="14.25" customHeight="1" x14ac:dyDescent="0.25"/>
    <row r="704" ht="14.25" customHeight="1" x14ac:dyDescent="0.25"/>
    <row r="705" ht="14.25" customHeight="1" x14ac:dyDescent="0.25"/>
    <row r="706" ht="14.25" customHeight="1" x14ac:dyDescent="0.25"/>
    <row r="707" ht="14.25" customHeight="1" x14ac:dyDescent="0.25"/>
    <row r="708" ht="14.25" customHeight="1" x14ac:dyDescent="0.25"/>
    <row r="709" ht="14.25" customHeight="1" x14ac:dyDescent="0.25"/>
    <row r="710" ht="14.25" customHeight="1" x14ac:dyDescent="0.25"/>
    <row r="711" ht="14.25" customHeight="1" x14ac:dyDescent="0.25"/>
    <row r="712" ht="14.25" customHeight="1" x14ac:dyDescent="0.25"/>
    <row r="713" ht="14.25" customHeight="1" x14ac:dyDescent="0.25"/>
    <row r="714" ht="14.25" customHeight="1" x14ac:dyDescent="0.25"/>
    <row r="715" ht="14.25" customHeight="1" x14ac:dyDescent="0.25"/>
    <row r="716" ht="14.25" customHeight="1" x14ac:dyDescent="0.25"/>
    <row r="717" ht="14.25" customHeight="1" x14ac:dyDescent="0.25"/>
    <row r="718" ht="14.25" customHeight="1" x14ac:dyDescent="0.25"/>
    <row r="719" ht="14.25" customHeight="1" x14ac:dyDescent="0.25"/>
    <row r="720" ht="14.25" customHeight="1" x14ac:dyDescent="0.25"/>
    <row r="721" ht="14.25" customHeight="1" x14ac:dyDescent="0.25"/>
    <row r="722" ht="14.25" customHeight="1" x14ac:dyDescent="0.25"/>
    <row r="723" ht="14.25" customHeight="1" x14ac:dyDescent="0.25"/>
    <row r="724" ht="14.25" customHeight="1" x14ac:dyDescent="0.25"/>
    <row r="725" ht="14.25" customHeight="1" x14ac:dyDescent="0.25"/>
    <row r="726" ht="14.25" customHeight="1" x14ac:dyDescent="0.25"/>
    <row r="727" ht="14.25" customHeight="1" x14ac:dyDescent="0.25"/>
    <row r="728" ht="14.25" customHeight="1" x14ac:dyDescent="0.25"/>
    <row r="729" ht="14.25" customHeight="1" x14ac:dyDescent="0.25"/>
    <row r="730" ht="14.25" customHeight="1" x14ac:dyDescent="0.25"/>
    <row r="731" ht="14.25" customHeight="1" x14ac:dyDescent="0.25"/>
    <row r="732" ht="14.25" customHeight="1" x14ac:dyDescent="0.25"/>
    <row r="733" ht="14.25" customHeight="1" x14ac:dyDescent="0.25"/>
    <row r="734" ht="14.25" customHeight="1" x14ac:dyDescent="0.25"/>
    <row r="735" ht="14.25" customHeight="1" x14ac:dyDescent="0.25"/>
    <row r="736" ht="14.25" customHeight="1" x14ac:dyDescent="0.25"/>
    <row r="737" ht="14.25" customHeight="1" x14ac:dyDescent="0.25"/>
    <row r="738" ht="14.25" customHeight="1" x14ac:dyDescent="0.25"/>
    <row r="739" ht="14.25" customHeight="1" x14ac:dyDescent="0.25"/>
    <row r="740" ht="14.25" customHeight="1" x14ac:dyDescent="0.25"/>
    <row r="741" ht="14.25" customHeight="1" x14ac:dyDescent="0.25"/>
    <row r="742" ht="14.25" customHeight="1" x14ac:dyDescent="0.25"/>
    <row r="743" ht="14.25" customHeight="1" x14ac:dyDescent="0.25"/>
    <row r="744" ht="14.25" customHeight="1" x14ac:dyDescent="0.25"/>
    <row r="745" ht="14.25" customHeight="1" x14ac:dyDescent="0.25"/>
    <row r="746" ht="14.25" customHeight="1" x14ac:dyDescent="0.25"/>
    <row r="747" ht="14.25" customHeight="1" x14ac:dyDescent="0.25"/>
    <row r="748" ht="14.25" customHeight="1" x14ac:dyDescent="0.25"/>
    <row r="749" ht="14.25" customHeight="1" x14ac:dyDescent="0.25"/>
    <row r="750" ht="14.25" customHeight="1" x14ac:dyDescent="0.25"/>
    <row r="751" ht="14.25" customHeight="1" x14ac:dyDescent="0.25"/>
    <row r="752" ht="14.25" customHeight="1" x14ac:dyDescent="0.25"/>
    <row r="753" ht="14.25" customHeight="1" x14ac:dyDescent="0.25"/>
    <row r="754" ht="14.25" customHeight="1" x14ac:dyDescent="0.25"/>
    <row r="755" ht="14.25" customHeight="1" x14ac:dyDescent="0.25"/>
    <row r="756" ht="14.25" customHeight="1" x14ac:dyDescent="0.25"/>
    <row r="757" ht="14.25" customHeight="1" x14ac:dyDescent="0.25"/>
    <row r="758" ht="14.25" customHeight="1" x14ac:dyDescent="0.25"/>
    <row r="759" ht="14.25" customHeight="1" x14ac:dyDescent="0.25"/>
    <row r="760" ht="14.25" customHeight="1" x14ac:dyDescent="0.25"/>
    <row r="761" ht="14.25" customHeight="1" x14ac:dyDescent="0.25"/>
    <row r="762" ht="14.25" customHeight="1" x14ac:dyDescent="0.25"/>
    <row r="763" ht="14.25" customHeight="1" x14ac:dyDescent="0.25"/>
    <row r="764" ht="14.25" customHeight="1" x14ac:dyDescent="0.25"/>
    <row r="765" ht="14.25" customHeight="1" x14ac:dyDescent="0.25"/>
    <row r="766" ht="14.25" customHeight="1" x14ac:dyDescent="0.25"/>
    <row r="767" ht="14.25" customHeight="1" x14ac:dyDescent="0.25"/>
    <row r="768" ht="14.25" customHeight="1" x14ac:dyDescent="0.25"/>
    <row r="769" ht="14.25" customHeight="1" x14ac:dyDescent="0.25"/>
    <row r="770" ht="14.25" customHeight="1" x14ac:dyDescent="0.25"/>
    <row r="771" ht="14.25" customHeight="1" x14ac:dyDescent="0.25"/>
    <row r="772" ht="14.25" customHeight="1" x14ac:dyDescent="0.25"/>
    <row r="773" ht="14.25" customHeight="1" x14ac:dyDescent="0.25"/>
    <row r="774" ht="14.25" customHeight="1" x14ac:dyDescent="0.25"/>
    <row r="775" ht="14.25" customHeight="1" x14ac:dyDescent="0.25"/>
    <row r="776" ht="14.25" customHeight="1" x14ac:dyDescent="0.25"/>
    <row r="777" ht="14.25" customHeight="1" x14ac:dyDescent="0.25"/>
    <row r="778" ht="14.25" customHeight="1" x14ac:dyDescent="0.25"/>
    <row r="779" ht="14.25" customHeight="1" x14ac:dyDescent="0.25"/>
    <row r="780" ht="14.25" customHeight="1" x14ac:dyDescent="0.25"/>
    <row r="781" ht="14.25" customHeight="1" x14ac:dyDescent="0.25"/>
    <row r="782" ht="14.25" customHeight="1" x14ac:dyDescent="0.25"/>
    <row r="783" ht="14.25" customHeight="1" x14ac:dyDescent="0.25"/>
    <row r="784" ht="14.25" customHeight="1" x14ac:dyDescent="0.25"/>
    <row r="785" ht="14.25" customHeight="1" x14ac:dyDescent="0.25"/>
    <row r="786" ht="14.25" customHeight="1" x14ac:dyDescent="0.25"/>
    <row r="787" ht="14.25" customHeight="1" x14ac:dyDescent="0.25"/>
    <row r="788" ht="14.25" customHeight="1" x14ac:dyDescent="0.25"/>
    <row r="789" ht="14.25" customHeight="1" x14ac:dyDescent="0.25"/>
    <row r="790" ht="14.25" customHeight="1" x14ac:dyDescent="0.25"/>
    <row r="791" ht="14.25" customHeight="1" x14ac:dyDescent="0.25"/>
    <row r="792" ht="14.25" customHeight="1" x14ac:dyDescent="0.25"/>
    <row r="793" ht="14.25" customHeight="1" x14ac:dyDescent="0.25"/>
    <row r="794" ht="14.25" customHeight="1" x14ac:dyDescent="0.25"/>
    <row r="795" ht="14.25" customHeight="1" x14ac:dyDescent="0.25"/>
    <row r="796" ht="14.25" customHeight="1" x14ac:dyDescent="0.25"/>
    <row r="797" ht="14.25" customHeight="1" x14ac:dyDescent="0.25"/>
    <row r="798" ht="14.25" customHeight="1" x14ac:dyDescent="0.25"/>
    <row r="799" ht="14.25" customHeight="1" x14ac:dyDescent="0.25"/>
    <row r="800" ht="14.25" customHeight="1" x14ac:dyDescent="0.25"/>
    <row r="801" ht="14.25" customHeight="1" x14ac:dyDescent="0.25"/>
    <row r="802" ht="14.25" customHeight="1" x14ac:dyDescent="0.25"/>
    <row r="803" ht="14.25" customHeight="1" x14ac:dyDescent="0.25"/>
    <row r="804" ht="14.25" customHeight="1" x14ac:dyDescent="0.25"/>
    <row r="805" ht="14.25" customHeight="1" x14ac:dyDescent="0.25"/>
    <row r="806" ht="14.25" customHeight="1" x14ac:dyDescent="0.25"/>
    <row r="807" ht="14.25" customHeight="1" x14ac:dyDescent="0.25"/>
    <row r="808" ht="14.25" customHeight="1" x14ac:dyDescent="0.25"/>
    <row r="809" ht="14.25" customHeight="1" x14ac:dyDescent="0.25"/>
    <row r="810" ht="14.25" customHeight="1" x14ac:dyDescent="0.25"/>
    <row r="811" ht="14.25" customHeight="1" x14ac:dyDescent="0.25"/>
    <row r="812" ht="14.25" customHeight="1" x14ac:dyDescent="0.25"/>
    <row r="813" ht="14.25" customHeight="1" x14ac:dyDescent="0.25"/>
    <row r="814" ht="14.25" customHeight="1" x14ac:dyDescent="0.25"/>
    <row r="815" ht="14.25" customHeight="1" x14ac:dyDescent="0.25"/>
    <row r="816" ht="14.25" customHeight="1" x14ac:dyDescent="0.25"/>
    <row r="817" ht="14.25" customHeight="1" x14ac:dyDescent="0.25"/>
    <row r="818" ht="14.25" customHeight="1" x14ac:dyDescent="0.25"/>
    <row r="819" ht="14.25" customHeight="1" x14ac:dyDescent="0.25"/>
    <row r="820" ht="14.25" customHeight="1" x14ac:dyDescent="0.25"/>
    <row r="821" ht="14.25" customHeight="1" x14ac:dyDescent="0.25"/>
    <row r="822" ht="14.25" customHeight="1" x14ac:dyDescent="0.25"/>
    <row r="823" ht="14.25" customHeight="1" x14ac:dyDescent="0.25"/>
    <row r="824" ht="14.25" customHeight="1" x14ac:dyDescent="0.25"/>
    <row r="825" ht="14.25" customHeight="1" x14ac:dyDescent="0.25"/>
    <row r="826" ht="14.25" customHeight="1" x14ac:dyDescent="0.25"/>
    <row r="827" ht="14.25" customHeight="1" x14ac:dyDescent="0.25"/>
    <row r="828" ht="14.25" customHeight="1" x14ac:dyDescent="0.25"/>
    <row r="829" ht="14.25" customHeight="1" x14ac:dyDescent="0.25"/>
    <row r="830" ht="14.25" customHeight="1" x14ac:dyDescent="0.25"/>
    <row r="831" ht="14.25" customHeight="1" x14ac:dyDescent="0.25"/>
    <row r="832" ht="14.25" customHeight="1" x14ac:dyDescent="0.25"/>
    <row r="833" ht="14.25" customHeight="1" x14ac:dyDescent="0.25"/>
    <row r="834" ht="14.25" customHeight="1" x14ac:dyDescent="0.25"/>
    <row r="835" ht="14.25" customHeight="1" x14ac:dyDescent="0.25"/>
    <row r="836" ht="14.25" customHeight="1" x14ac:dyDescent="0.25"/>
    <row r="837" ht="14.25" customHeight="1" x14ac:dyDescent="0.25"/>
    <row r="838" ht="14.25" customHeight="1" x14ac:dyDescent="0.25"/>
    <row r="839" ht="14.25" customHeight="1" x14ac:dyDescent="0.25"/>
    <row r="840" ht="14.25" customHeight="1" x14ac:dyDescent="0.25"/>
    <row r="841" ht="14.25" customHeight="1" x14ac:dyDescent="0.25"/>
    <row r="842" ht="14.25" customHeight="1" x14ac:dyDescent="0.25"/>
    <row r="843" ht="14.25" customHeight="1" x14ac:dyDescent="0.25"/>
    <row r="844" ht="14.25" customHeight="1" x14ac:dyDescent="0.25"/>
    <row r="845" ht="14.25" customHeight="1" x14ac:dyDescent="0.25"/>
    <row r="846" ht="14.25" customHeight="1" x14ac:dyDescent="0.25"/>
    <row r="847" ht="14.25" customHeight="1" x14ac:dyDescent="0.25"/>
    <row r="848" ht="14.25" customHeight="1" x14ac:dyDescent="0.25"/>
    <row r="849" ht="14.25" customHeight="1" x14ac:dyDescent="0.25"/>
    <row r="850" ht="14.25" customHeight="1" x14ac:dyDescent="0.25"/>
    <row r="851" ht="14.25" customHeight="1" x14ac:dyDescent="0.25"/>
    <row r="852" ht="14.25" customHeight="1" x14ac:dyDescent="0.25"/>
    <row r="853" ht="14.25" customHeight="1" x14ac:dyDescent="0.25"/>
    <row r="854" ht="14.25" customHeight="1" x14ac:dyDescent="0.25"/>
    <row r="855" ht="14.25" customHeight="1" x14ac:dyDescent="0.25"/>
    <row r="856" ht="14.25" customHeight="1" x14ac:dyDescent="0.25"/>
    <row r="857" ht="14.25" customHeight="1" x14ac:dyDescent="0.25"/>
    <row r="858" ht="14.25" customHeight="1" x14ac:dyDescent="0.25"/>
    <row r="859" ht="14.25" customHeight="1" x14ac:dyDescent="0.25"/>
    <row r="860" ht="14.25" customHeight="1" x14ac:dyDescent="0.25"/>
    <row r="861" ht="14.25" customHeight="1" x14ac:dyDescent="0.25"/>
    <row r="862" ht="14.25" customHeight="1" x14ac:dyDescent="0.25"/>
    <row r="863" ht="14.25" customHeight="1" x14ac:dyDescent="0.25"/>
    <row r="864" ht="14.25" customHeight="1" x14ac:dyDescent="0.25"/>
    <row r="865" ht="14.25" customHeight="1" x14ac:dyDescent="0.25"/>
    <row r="866" ht="14.25" customHeight="1" x14ac:dyDescent="0.25"/>
    <row r="867" ht="14.25" customHeight="1" x14ac:dyDescent="0.25"/>
    <row r="868" ht="14.25" customHeight="1" x14ac:dyDescent="0.25"/>
    <row r="869" ht="14.25" customHeight="1" x14ac:dyDescent="0.25"/>
    <row r="870" ht="14.25" customHeight="1" x14ac:dyDescent="0.25"/>
    <row r="871" ht="14.25" customHeight="1" x14ac:dyDescent="0.25"/>
    <row r="872" ht="14.25" customHeight="1" x14ac:dyDescent="0.25"/>
    <row r="873" ht="14.25" customHeight="1" x14ac:dyDescent="0.25"/>
    <row r="874" ht="14.25" customHeight="1" x14ac:dyDescent="0.25"/>
    <row r="875" ht="14.25" customHeight="1" x14ac:dyDescent="0.25"/>
    <row r="876" ht="14.25" customHeight="1" x14ac:dyDescent="0.25"/>
    <row r="877" ht="14.25" customHeight="1" x14ac:dyDescent="0.25"/>
    <row r="878" ht="14.25" customHeight="1" x14ac:dyDescent="0.25"/>
    <row r="879" ht="14.25" customHeight="1" x14ac:dyDescent="0.25"/>
    <row r="880" ht="14.25" customHeight="1" x14ac:dyDescent="0.25"/>
    <row r="881" ht="14.25" customHeight="1" x14ac:dyDescent="0.25"/>
    <row r="882" ht="14.25" customHeight="1" x14ac:dyDescent="0.25"/>
    <row r="883" ht="14.25" customHeight="1" x14ac:dyDescent="0.25"/>
    <row r="884" ht="14.25" customHeight="1" x14ac:dyDescent="0.25"/>
    <row r="885" ht="14.25" customHeight="1" x14ac:dyDescent="0.25"/>
    <row r="886" ht="14.25" customHeight="1" x14ac:dyDescent="0.25"/>
    <row r="887" ht="14.25" customHeight="1" x14ac:dyDescent="0.25"/>
    <row r="888" ht="14.25" customHeight="1" x14ac:dyDescent="0.25"/>
    <row r="889" ht="14.25" customHeight="1" x14ac:dyDescent="0.25"/>
    <row r="890" ht="14.25" customHeight="1" x14ac:dyDescent="0.25"/>
    <row r="891" ht="14.25" customHeight="1" x14ac:dyDescent="0.25"/>
    <row r="892" ht="14.25" customHeight="1" x14ac:dyDescent="0.25"/>
    <row r="893" ht="14.25" customHeight="1" x14ac:dyDescent="0.25"/>
    <row r="894" ht="14.25" customHeight="1" x14ac:dyDescent="0.25"/>
    <row r="895" ht="14.25" customHeight="1" x14ac:dyDescent="0.25"/>
    <row r="896" ht="14.25" customHeight="1" x14ac:dyDescent="0.25"/>
    <row r="897" ht="14.25" customHeight="1" x14ac:dyDescent="0.25"/>
    <row r="898" ht="14.25" customHeight="1" x14ac:dyDescent="0.25"/>
    <row r="899" ht="14.25" customHeight="1" x14ac:dyDescent="0.25"/>
    <row r="900" ht="14.25" customHeight="1" x14ac:dyDescent="0.25"/>
    <row r="901" ht="14.25" customHeight="1" x14ac:dyDescent="0.25"/>
    <row r="902" ht="14.25" customHeight="1" x14ac:dyDescent="0.25"/>
    <row r="903" ht="14.25" customHeight="1" x14ac:dyDescent="0.25"/>
    <row r="904" ht="14.25" customHeight="1" x14ac:dyDescent="0.25"/>
    <row r="905" ht="14.25" customHeight="1" x14ac:dyDescent="0.25"/>
    <row r="906" ht="14.25" customHeight="1" x14ac:dyDescent="0.25"/>
    <row r="907" ht="14.25" customHeight="1" x14ac:dyDescent="0.25"/>
    <row r="908" ht="14.25" customHeight="1" x14ac:dyDescent="0.25"/>
    <row r="909" ht="14.25" customHeight="1" x14ac:dyDescent="0.25"/>
    <row r="910" ht="14.25" customHeight="1" x14ac:dyDescent="0.25"/>
    <row r="911" ht="14.25" customHeight="1" x14ac:dyDescent="0.25"/>
    <row r="912" ht="14.25" customHeight="1" x14ac:dyDescent="0.25"/>
    <row r="913" ht="14.25" customHeight="1" x14ac:dyDescent="0.25"/>
    <row r="914" ht="14.25" customHeight="1" x14ac:dyDescent="0.25"/>
    <row r="915" ht="14.25" customHeight="1" x14ac:dyDescent="0.25"/>
    <row r="916" ht="14.25" customHeight="1" x14ac:dyDescent="0.25"/>
    <row r="917" ht="14.25" customHeight="1" x14ac:dyDescent="0.25"/>
    <row r="918" ht="14.25" customHeight="1" x14ac:dyDescent="0.25"/>
    <row r="919" ht="14.25" customHeight="1" x14ac:dyDescent="0.25"/>
    <row r="920" ht="14.25" customHeight="1" x14ac:dyDescent="0.25"/>
    <row r="921" ht="14.25" customHeight="1" x14ac:dyDescent="0.25"/>
    <row r="922" ht="14.25" customHeight="1" x14ac:dyDescent="0.25"/>
    <row r="923" ht="14.25" customHeight="1" x14ac:dyDescent="0.25"/>
    <row r="924" ht="14.25" customHeight="1" x14ac:dyDescent="0.25"/>
    <row r="925" ht="14.25" customHeight="1" x14ac:dyDescent="0.25"/>
    <row r="926" ht="14.25" customHeight="1" x14ac:dyDescent="0.25"/>
    <row r="927" ht="14.25" customHeight="1" x14ac:dyDescent="0.25"/>
    <row r="928" ht="14.25" customHeight="1" x14ac:dyDescent="0.25"/>
    <row r="929" ht="14.25" customHeight="1" x14ac:dyDescent="0.25"/>
    <row r="930" ht="14.25" customHeight="1" x14ac:dyDescent="0.25"/>
    <row r="931" ht="14.25" customHeight="1" x14ac:dyDescent="0.25"/>
    <row r="932" ht="14.25" customHeight="1" x14ac:dyDescent="0.25"/>
    <row r="933" ht="14.25" customHeight="1" x14ac:dyDescent="0.25"/>
    <row r="934" ht="14.25" customHeight="1" x14ac:dyDescent="0.25"/>
    <row r="935" ht="14.25" customHeight="1" x14ac:dyDescent="0.25"/>
    <row r="936" ht="14.25" customHeight="1" x14ac:dyDescent="0.25"/>
    <row r="937" ht="14.25" customHeight="1" x14ac:dyDescent="0.25"/>
    <row r="938" ht="14.25" customHeight="1" x14ac:dyDescent="0.25"/>
    <row r="939" ht="14.25" customHeight="1" x14ac:dyDescent="0.25"/>
    <row r="940" ht="14.25" customHeight="1" x14ac:dyDescent="0.25"/>
    <row r="941" ht="14.25" customHeight="1" x14ac:dyDescent="0.25"/>
    <row r="942" ht="14.25" customHeight="1" x14ac:dyDescent="0.25"/>
    <row r="943" ht="14.25" customHeight="1" x14ac:dyDescent="0.25"/>
    <row r="944" ht="14.25" customHeight="1" x14ac:dyDescent="0.25"/>
    <row r="945" ht="14.25" customHeight="1" x14ac:dyDescent="0.25"/>
    <row r="946" ht="14.25" customHeight="1" x14ac:dyDescent="0.25"/>
    <row r="947" ht="14.25" customHeight="1" x14ac:dyDescent="0.25"/>
    <row r="948" ht="14.25" customHeight="1" x14ac:dyDescent="0.25"/>
    <row r="949" ht="14.25" customHeight="1" x14ac:dyDescent="0.25"/>
    <row r="950" ht="14.25" customHeight="1" x14ac:dyDescent="0.25"/>
    <row r="951" ht="14.25" customHeight="1" x14ac:dyDescent="0.25"/>
    <row r="952" ht="14.25" customHeight="1" x14ac:dyDescent="0.25"/>
    <row r="953" ht="14.25" customHeight="1" x14ac:dyDescent="0.25"/>
    <row r="954" ht="14.25" customHeight="1" x14ac:dyDescent="0.25"/>
    <row r="955" ht="14.25" customHeight="1" x14ac:dyDescent="0.25"/>
    <row r="956" ht="14.25" customHeight="1" x14ac:dyDescent="0.25"/>
    <row r="957" ht="14.25" customHeight="1" x14ac:dyDescent="0.25"/>
    <row r="958" ht="14.25" customHeight="1" x14ac:dyDescent="0.25"/>
    <row r="959" ht="14.25" customHeight="1" x14ac:dyDescent="0.25"/>
    <row r="960" ht="14.25" customHeight="1" x14ac:dyDescent="0.25"/>
    <row r="961" ht="14.25" customHeight="1" x14ac:dyDescent="0.25"/>
    <row r="962" ht="14.25" customHeight="1" x14ac:dyDescent="0.25"/>
    <row r="963" ht="14.25" customHeight="1" x14ac:dyDescent="0.25"/>
    <row r="964" ht="14.25" customHeight="1" x14ac:dyDescent="0.25"/>
    <row r="965" ht="14.25" customHeight="1" x14ac:dyDescent="0.25"/>
    <row r="966" ht="14.25" customHeight="1" x14ac:dyDescent="0.25"/>
    <row r="967" ht="14.25" customHeight="1" x14ac:dyDescent="0.25"/>
    <row r="968" ht="14.25" customHeight="1" x14ac:dyDescent="0.25"/>
    <row r="969" ht="14.25" customHeight="1" x14ac:dyDescent="0.25"/>
    <row r="970" ht="14.25" customHeight="1" x14ac:dyDescent="0.25"/>
    <row r="971" ht="14.25" customHeight="1" x14ac:dyDescent="0.25"/>
    <row r="972" ht="14.25" customHeight="1" x14ac:dyDescent="0.25"/>
    <row r="973" ht="14.25" customHeight="1" x14ac:dyDescent="0.25"/>
    <row r="974" ht="14.25" customHeight="1" x14ac:dyDescent="0.25"/>
    <row r="975" ht="14.25" customHeight="1" x14ac:dyDescent="0.25"/>
    <row r="976" ht="14.25" customHeight="1" x14ac:dyDescent="0.25"/>
    <row r="977" ht="14.25" customHeight="1" x14ac:dyDescent="0.25"/>
    <row r="978" ht="14.25" customHeight="1" x14ac:dyDescent="0.25"/>
    <row r="979" ht="14.25" customHeight="1" x14ac:dyDescent="0.25"/>
    <row r="980" ht="14.25" customHeight="1" x14ac:dyDescent="0.25"/>
    <row r="981" ht="14.25" customHeight="1" x14ac:dyDescent="0.25"/>
    <row r="982" ht="14.25" customHeight="1" x14ac:dyDescent="0.25"/>
    <row r="983" ht="14.25" customHeight="1" x14ac:dyDescent="0.25"/>
    <row r="984" ht="14.25" customHeight="1" x14ac:dyDescent="0.25"/>
    <row r="985" ht="14.25" customHeight="1" x14ac:dyDescent="0.25"/>
    <row r="986" ht="14.25" customHeight="1" x14ac:dyDescent="0.25"/>
    <row r="987" ht="14.25" customHeight="1" x14ac:dyDescent="0.25"/>
    <row r="988" ht="14.25" customHeight="1" x14ac:dyDescent="0.25"/>
    <row r="989" ht="14.25" customHeight="1" x14ac:dyDescent="0.25"/>
    <row r="990" ht="14.25" customHeight="1" x14ac:dyDescent="0.25"/>
    <row r="991" ht="14.25" customHeight="1" x14ac:dyDescent="0.25"/>
    <row r="992" ht="14.25" customHeight="1" x14ac:dyDescent="0.25"/>
    <row r="993" ht="14.25" customHeight="1" x14ac:dyDescent="0.25"/>
    <row r="994" ht="14.25" customHeight="1" x14ac:dyDescent="0.25"/>
    <row r="995" ht="14.25" customHeight="1" x14ac:dyDescent="0.25"/>
    <row r="996" ht="14.25" customHeight="1" x14ac:dyDescent="0.25"/>
    <row r="997" ht="14.25" customHeight="1" x14ac:dyDescent="0.25"/>
    <row r="998" ht="14.25" customHeight="1" x14ac:dyDescent="0.25"/>
    <row r="999" ht="14.25" customHeight="1" x14ac:dyDescent="0.25"/>
    <row r="1000" ht="14.25" customHeight="1" x14ac:dyDescent="0.25"/>
  </sheetData>
  <sheetProtection algorithmName="SHA-512" hashValue="fGFkKYaxqgF0mIcieSK6VciTn4RHwR651HeqtPZFZSLbi7XIu9zaok4sFzrlhlRbQUbivkkiCo2WlbCyiNeiVA==" saltValue="dUoTetUJ/2m0e9r5/0hNCw==" spinCount="100000" sheet="1" objects="1" scenarios="1"/>
  <mergeCells count="1">
    <mergeCell ref="A23:B23"/>
  </mergeCells>
  <pageMargins left="0.7" right="0.7" top="0.75" bottom="0.75" header="0" footer="0"/>
  <pageSetup paperSize="9" orientation="landscape" r:id="rId1"/>
  <drawing r:id="rId2"/>
  <legacyDrawing r:id="rId3"/>
  <picture r:id="rId4"/>
  <extLst>
    <ext xmlns:x14="http://schemas.microsoft.com/office/spreadsheetml/2009/9/main" uri="{CCE6A557-97BC-4b89-ADB6-D9C93CAAB3DF}">
      <x14:dataValidations xmlns:xm="http://schemas.microsoft.com/office/excel/2006/main" count="2">
        <x14:dataValidation type="list" allowBlank="1" showErrorMessage="1" xr:uid="{00000000-0002-0000-0200-000000000000}">
          <x14:formula1>
            <xm:f>Data!$G$5:$G$11</xm:f>
          </x14:formula1>
          <xm:sqref>B5</xm:sqref>
        </x14:dataValidation>
        <x14:dataValidation type="list" allowBlank="1" showErrorMessage="1" xr:uid="{00000000-0002-0000-0200-000001000000}">
          <x14:formula1>
            <xm:f>Data!$B$5:$B$9</xm:f>
          </x14:formula1>
          <xm:sqref>A5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B1:L1000"/>
  <sheetViews>
    <sheetView workbookViewId="0"/>
  </sheetViews>
  <sheetFormatPr defaultColWidth="14.42578125" defaultRowHeight="15" customHeight="1" x14ac:dyDescent="0.25"/>
  <cols>
    <col min="1" max="2" width="8.7109375" customWidth="1"/>
    <col min="3" max="3" width="30.7109375" customWidth="1"/>
    <col min="4" max="4" width="16.140625" customWidth="1"/>
    <col min="5" max="5" width="17.42578125" customWidth="1"/>
    <col min="6" max="6" width="3.28515625" customWidth="1"/>
    <col min="7" max="7" width="15.28515625" customWidth="1"/>
    <col min="8" max="8" width="7.28515625" customWidth="1"/>
    <col min="9" max="9" width="3" customWidth="1"/>
    <col min="10" max="10" width="23.5703125" customWidth="1"/>
    <col min="11" max="11" width="2.85546875" customWidth="1"/>
    <col min="12" max="12" width="19" customWidth="1"/>
    <col min="13" max="26" width="8.7109375" customWidth="1"/>
  </cols>
  <sheetData>
    <row r="1" spans="2:12" ht="14.25" customHeight="1" x14ac:dyDescent="0.25"/>
    <row r="2" spans="2:12" ht="14.25" customHeight="1" x14ac:dyDescent="0.25">
      <c r="C2" s="59" t="s">
        <v>55</v>
      </c>
      <c r="D2" s="60"/>
      <c r="E2" s="60"/>
    </row>
    <row r="3" spans="2:12" ht="14.25" customHeight="1" x14ac:dyDescent="0.25">
      <c r="B3" s="50"/>
      <c r="C3" s="61" t="s">
        <v>56</v>
      </c>
      <c r="D3" s="62"/>
      <c r="E3" s="50"/>
    </row>
    <row r="4" spans="2:12" ht="14.25" customHeight="1" x14ac:dyDescent="0.35">
      <c r="B4" s="50" t="s">
        <v>57</v>
      </c>
      <c r="C4" s="50" t="s">
        <v>58</v>
      </c>
      <c r="D4" s="50" t="s">
        <v>59</v>
      </c>
      <c r="E4" s="50" t="s">
        <v>60</v>
      </c>
      <c r="G4" s="50" t="s">
        <v>61</v>
      </c>
      <c r="H4" s="50" t="s">
        <v>62</v>
      </c>
      <c r="J4" s="50" t="s">
        <v>63</v>
      </c>
      <c r="L4" s="50" t="s">
        <v>64</v>
      </c>
    </row>
    <row r="5" spans="2:12" ht="14.25" customHeight="1" x14ac:dyDescent="0.25">
      <c r="B5" s="50">
        <v>3</v>
      </c>
      <c r="C5" s="50">
        <v>0.96</v>
      </c>
      <c r="D5" s="50">
        <v>14</v>
      </c>
      <c r="E5" s="51">
        <f t="shared" ref="E5:E9" si="0">0.203*(C5^0.725)*D5^0.425</f>
        <v>0.60498846885239044</v>
      </c>
      <c r="G5" s="50" t="s">
        <v>65</v>
      </c>
      <c r="H5" s="52">
        <v>1</v>
      </c>
      <c r="J5" s="50">
        <v>0.83</v>
      </c>
      <c r="L5" s="50">
        <v>1.7989999999999999</v>
      </c>
    </row>
    <row r="6" spans="2:12" ht="14.25" customHeight="1" x14ac:dyDescent="0.25">
      <c r="B6" s="50">
        <v>7</v>
      </c>
      <c r="C6" s="50">
        <v>1.22</v>
      </c>
      <c r="D6" s="50">
        <v>23</v>
      </c>
      <c r="E6" s="51">
        <f t="shared" si="0"/>
        <v>0.88887613349255701</v>
      </c>
      <c r="G6" s="50" t="s">
        <v>66</v>
      </c>
      <c r="H6" s="52">
        <v>1.1000000000000001</v>
      </c>
    </row>
    <row r="7" spans="2:12" ht="14.25" customHeight="1" x14ac:dyDescent="0.25">
      <c r="B7" s="50">
        <v>11</v>
      </c>
      <c r="C7" s="50">
        <v>1.43</v>
      </c>
      <c r="D7" s="50">
        <v>35</v>
      </c>
      <c r="E7" s="51">
        <f t="shared" si="0"/>
        <v>1.192184809663817</v>
      </c>
      <c r="G7" s="50" t="s">
        <v>30</v>
      </c>
      <c r="H7" s="52">
        <v>1.2</v>
      </c>
    </row>
    <row r="8" spans="2:12" ht="14.25" customHeight="1" x14ac:dyDescent="0.25">
      <c r="B8" s="50">
        <v>16</v>
      </c>
      <c r="C8" s="50">
        <v>1.73</v>
      </c>
      <c r="D8" s="50">
        <v>61</v>
      </c>
      <c r="E8" s="51">
        <f t="shared" si="0"/>
        <v>1.7331838858545314</v>
      </c>
      <c r="G8" s="50" t="s">
        <v>67</v>
      </c>
      <c r="H8" s="52">
        <v>1.4</v>
      </c>
    </row>
    <row r="9" spans="2:12" ht="14.25" customHeight="1" x14ac:dyDescent="0.25">
      <c r="B9" s="50" t="s">
        <v>68</v>
      </c>
      <c r="C9" s="50">
        <v>1.77</v>
      </c>
      <c r="D9" s="50">
        <v>67</v>
      </c>
      <c r="E9" s="51">
        <f t="shared" si="0"/>
        <v>1.833827356725739</v>
      </c>
      <c r="G9" s="50" t="s">
        <v>69</v>
      </c>
      <c r="H9" s="52">
        <v>2</v>
      </c>
    </row>
    <row r="10" spans="2:12" ht="14.25" customHeight="1" x14ac:dyDescent="0.25">
      <c r="G10" s="50" t="s">
        <v>70</v>
      </c>
      <c r="H10" s="52">
        <v>3</v>
      </c>
    </row>
    <row r="11" spans="2:12" ht="14.25" customHeight="1" x14ac:dyDescent="0.25">
      <c r="G11" s="50" t="s">
        <v>71</v>
      </c>
      <c r="H11" s="52">
        <v>4</v>
      </c>
    </row>
    <row r="12" spans="2:12" ht="14.25" customHeight="1" x14ac:dyDescent="0.25"/>
    <row r="13" spans="2:12" ht="14.25" customHeight="1" x14ac:dyDescent="0.25"/>
    <row r="14" spans="2:12" ht="14.25" customHeight="1" x14ac:dyDescent="0.25"/>
    <row r="15" spans="2:12" ht="14.25" customHeight="1" x14ac:dyDescent="0.25"/>
    <row r="16" spans="2:12" ht="14.25" customHeight="1" x14ac:dyDescent="0.25"/>
    <row r="17" ht="14.25" customHeight="1" x14ac:dyDescent="0.25"/>
    <row r="18" ht="14.25" customHeight="1" x14ac:dyDescent="0.25"/>
    <row r="19" ht="14.25" customHeight="1" x14ac:dyDescent="0.25"/>
    <row r="20" ht="14.25" customHeight="1" x14ac:dyDescent="0.25"/>
    <row r="21" ht="14.25" customHeight="1" x14ac:dyDescent="0.25"/>
    <row r="22" ht="14.25" customHeight="1" x14ac:dyDescent="0.25"/>
    <row r="23" ht="14.25" customHeight="1" x14ac:dyDescent="0.25"/>
    <row r="24" ht="14.25" customHeight="1" x14ac:dyDescent="0.25"/>
    <row r="25" ht="14.25" customHeight="1" x14ac:dyDescent="0.25"/>
    <row r="26" ht="14.25" customHeight="1" x14ac:dyDescent="0.25"/>
    <row r="27" ht="14.25" customHeight="1" x14ac:dyDescent="0.25"/>
    <row r="28" ht="14.25" customHeight="1" x14ac:dyDescent="0.25"/>
    <row r="29" ht="14.25" customHeight="1" x14ac:dyDescent="0.25"/>
    <row r="30" ht="14.25" customHeight="1" x14ac:dyDescent="0.25"/>
    <row r="31" ht="14.25" customHeight="1" x14ac:dyDescent="0.25"/>
    <row r="32" ht="14.25" customHeight="1" x14ac:dyDescent="0.25"/>
    <row r="33" ht="14.25" customHeight="1" x14ac:dyDescent="0.25"/>
    <row r="34" ht="14.25" customHeight="1" x14ac:dyDescent="0.25"/>
    <row r="35" ht="14.25" customHeight="1" x14ac:dyDescent="0.25"/>
    <row r="36" ht="14.25" customHeight="1" x14ac:dyDescent="0.25"/>
    <row r="37" ht="14.25" customHeight="1" x14ac:dyDescent="0.25"/>
    <row r="38" ht="14.25" customHeight="1" x14ac:dyDescent="0.25"/>
    <row r="39" ht="14.25" customHeight="1" x14ac:dyDescent="0.25"/>
    <row r="40" ht="14.25" customHeight="1" x14ac:dyDescent="0.25"/>
    <row r="41" ht="14.25" customHeight="1" x14ac:dyDescent="0.25"/>
    <row r="42" ht="14.25" customHeight="1" x14ac:dyDescent="0.25"/>
    <row r="43" ht="14.25" customHeight="1" x14ac:dyDescent="0.25"/>
    <row r="44" ht="14.25" customHeight="1" x14ac:dyDescent="0.25"/>
    <row r="45" ht="14.25" customHeight="1" x14ac:dyDescent="0.25"/>
    <row r="46" ht="14.25" customHeight="1" x14ac:dyDescent="0.25"/>
    <row r="47" ht="14.25" customHeight="1" x14ac:dyDescent="0.25"/>
    <row r="48" ht="14.25" customHeight="1" x14ac:dyDescent="0.25"/>
    <row r="49" ht="14.25" customHeight="1" x14ac:dyDescent="0.25"/>
    <row r="50" ht="14.25" customHeight="1" x14ac:dyDescent="0.25"/>
    <row r="51" ht="14.25" customHeight="1" x14ac:dyDescent="0.25"/>
    <row r="52" ht="14.25" customHeight="1" x14ac:dyDescent="0.25"/>
    <row r="53" ht="14.25" customHeight="1" x14ac:dyDescent="0.25"/>
    <row r="54" ht="14.25" customHeight="1" x14ac:dyDescent="0.25"/>
    <row r="55" ht="14.25" customHeight="1" x14ac:dyDescent="0.25"/>
    <row r="56" ht="14.25" customHeight="1" x14ac:dyDescent="0.25"/>
    <row r="57" ht="14.25" customHeight="1" x14ac:dyDescent="0.25"/>
    <row r="58" ht="14.25" customHeight="1" x14ac:dyDescent="0.25"/>
    <row r="59" ht="14.25" customHeight="1" x14ac:dyDescent="0.25"/>
    <row r="60" ht="14.25" customHeight="1" x14ac:dyDescent="0.25"/>
    <row r="61" ht="14.25" customHeight="1" x14ac:dyDescent="0.25"/>
    <row r="62" ht="14.25" customHeight="1" x14ac:dyDescent="0.25"/>
    <row r="63" ht="14.25" customHeight="1" x14ac:dyDescent="0.25"/>
    <row r="64" ht="14.25" customHeight="1" x14ac:dyDescent="0.25"/>
    <row r="65" ht="14.25" customHeight="1" x14ac:dyDescent="0.25"/>
    <row r="66" ht="14.25" customHeight="1" x14ac:dyDescent="0.25"/>
    <row r="67" ht="14.25" customHeight="1" x14ac:dyDescent="0.25"/>
    <row r="68" ht="14.25" customHeight="1" x14ac:dyDescent="0.25"/>
    <row r="69" ht="14.25" customHeight="1" x14ac:dyDescent="0.25"/>
    <row r="70" ht="14.25" customHeight="1" x14ac:dyDescent="0.25"/>
    <row r="71" ht="14.25" customHeight="1" x14ac:dyDescent="0.25"/>
    <row r="72" ht="14.25" customHeight="1" x14ac:dyDescent="0.25"/>
    <row r="73" ht="14.25" customHeight="1" x14ac:dyDescent="0.25"/>
    <row r="74" ht="14.25" customHeight="1" x14ac:dyDescent="0.25"/>
    <row r="75" ht="14.25" customHeight="1" x14ac:dyDescent="0.25"/>
    <row r="76" ht="14.25" customHeight="1" x14ac:dyDescent="0.25"/>
    <row r="77" ht="14.25" customHeight="1" x14ac:dyDescent="0.25"/>
    <row r="78" ht="14.25" customHeight="1" x14ac:dyDescent="0.25"/>
    <row r="79" ht="14.25" customHeight="1" x14ac:dyDescent="0.25"/>
    <row r="80" ht="14.25" customHeight="1" x14ac:dyDescent="0.25"/>
    <row r="81" ht="14.25" customHeight="1" x14ac:dyDescent="0.25"/>
    <row r="82" ht="14.25" customHeight="1" x14ac:dyDescent="0.25"/>
    <row r="83" ht="14.25" customHeight="1" x14ac:dyDescent="0.25"/>
    <row r="84" ht="14.25" customHeight="1" x14ac:dyDescent="0.25"/>
    <row r="85" ht="14.25" customHeight="1" x14ac:dyDescent="0.25"/>
    <row r="86" ht="14.25" customHeight="1" x14ac:dyDescent="0.25"/>
    <row r="87" ht="14.25" customHeight="1" x14ac:dyDescent="0.25"/>
    <row r="88" ht="14.25" customHeight="1" x14ac:dyDescent="0.25"/>
    <row r="89" ht="14.25" customHeight="1" x14ac:dyDescent="0.25"/>
    <row r="90" ht="14.25" customHeight="1" x14ac:dyDescent="0.25"/>
    <row r="91" ht="14.25" customHeight="1" x14ac:dyDescent="0.25"/>
    <row r="92" ht="14.25" customHeight="1" x14ac:dyDescent="0.25"/>
    <row r="93" ht="14.25" customHeight="1" x14ac:dyDescent="0.25"/>
    <row r="94" ht="14.25" customHeight="1" x14ac:dyDescent="0.25"/>
    <row r="95" ht="14.25" customHeight="1" x14ac:dyDescent="0.25"/>
    <row r="96" ht="14.25" customHeight="1" x14ac:dyDescent="0.25"/>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row r="107" ht="14.25" customHeight="1" x14ac:dyDescent="0.25"/>
    <row r="108" ht="14.25" customHeight="1" x14ac:dyDescent="0.25"/>
    <row r="109" ht="14.25" customHeight="1" x14ac:dyDescent="0.25"/>
    <row r="110" ht="14.25" customHeight="1" x14ac:dyDescent="0.25"/>
    <row r="111" ht="14.25" customHeight="1" x14ac:dyDescent="0.25"/>
    <row r="112" ht="14.25" customHeight="1" x14ac:dyDescent="0.25"/>
    <row r="113" ht="14.25" customHeight="1" x14ac:dyDescent="0.25"/>
    <row r="114" ht="14.25" customHeight="1" x14ac:dyDescent="0.25"/>
    <row r="115" ht="14.25" customHeight="1" x14ac:dyDescent="0.25"/>
    <row r="116" ht="14.25" customHeight="1" x14ac:dyDescent="0.25"/>
    <row r="117" ht="14.25" customHeight="1" x14ac:dyDescent="0.25"/>
    <row r="118" ht="14.25" customHeight="1" x14ac:dyDescent="0.25"/>
    <row r="119" ht="14.25" customHeight="1" x14ac:dyDescent="0.25"/>
    <row r="120" ht="14.25" customHeight="1" x14ac:dyDescent="0.25"/>
    <row r="121" ht="14.25" customHeight="1" x14ac:dyDescent="0.25"/>
    <row r="122" ht="14.25" customHeight="1" x14ac:dyDescent="0.25"/>
    <row r="123" ht="14.25" customHeight="1" x14ac:dyDescent="0.25"/>
    <row r="124" ht="14.25" customHeight="1" x14ac:dyDescent="0.25"/>
    <row r="125" ht="14.25" customHeight="1" x14ac:dyDescent="0.25"/>
    <row r="126" ht="14.25" customHeight="1" x14ac:dyDescent="0.25"/>
    <row r="127" ht="14.25" customHeight="1" x14ac:dyDescent="0.25"/>
    <row r="128" ht="14.25" customHeight="1" x14ac:dyDescent="0.25"/>
    <row r="129" ht="14.25" customHeight="1" x14ac:dyDescent="0.25"/>
    <row r="130" ht="14.25" customHeight="1" x14ac:dyDescent="0.25"/>
    <row r="131" ht="14.25" customHeight="1" x14ac:dyDescent="0.25"/>
    <row r="132" ht="14.25" customHeight="1" x14ac:dyDescent="0.25"/>
    <row r="133" ht="14.25" customHeight="1" x14ac:dyDescent="0.25"/>
    <row r="134" ht="14.25" customHeight="1" x14ac:dyDescent="0.25"/>
    <row r="135" ht="14.25" customHeight="1" x14ac:dyDescent="0.25"/>
    <row r="136" ht="14.25" customHeight="1" x14ac:dyDescent="0.25"/>
    <row r="137" ht="14.25" customHeight="1" x14ac:dyDescent="0.25"/>
    <row r="138" ht="14.25" customHeight="1" x14ac:dyDescent="0.25"/>
    <row r="139" ht="14.25" customHeight="1" x14ac:dyDescent="0.25"/>
    <row r="140" ht="14.25" customHeight="1" x14ac:dyDescent="0.25"/>
    <row r="141" ht="14.25" customHeight="1" x14ac:dyDescent="0.25"/>
    <row r="142" ht="14.25" customHeight="1" x14ac:dyDescent="0.25"/>
    <row r="143" ht="14.25" customHeight="1" x14ac:dyDescent="0.25"/>
    <row r="144" ht="14.25" customHeight="1" x14ac:dyDescent="0.25"/>
    <row r="145" ht="14.25" customHeight="1" x14ac:dyDescent="0.25"/>
    <row r="146" ht="14.25" customHeight="1" x14ac:dyDescent="0.25"/>
    <row r="147" ht="14.25" customHeight="1" x14ac:dyDescent="0.25"/>
    <row r="148" ht="14.25" customHeight="1" x14ac:dyDescent="0.25"/>
    <row r="149" ht="14.25" customHeight="1" x14ac:dyDescent="0.25"/>
    <row r="150" ht="14.25" customHeight="1" x14ac:dyDescent="0.25"/>
    <row r="151" ht="14.25" customHeight="1" x14ac:dyDescent="0.25"/>
    <row r="152" ht="14.25" customHeight="1" x14ac:dyDescent="0.25"/>
    <row r="153" ht="14.25" customHeight="1" x14ac:dyDescent="0.25"/>
    <row r="154" ht="14.25" customHeight="1" x14ac:dyDescent="0.25"/>
    <row r="155" ht="14.25" customHeight="1" x14ac:dyDescent="0.25"/>
    <row r="156" ht="14.25" customHeight="1" x14ac:dyDescent="0.25"/>
    <row r="157" ht="14.25" customHeight="1" x14ac:dyDescent="0.25"/>
    <row r="158" ht="14.25" customHeight="1" x14ac:dyDescent="0.25"/>
    <row r="159" ht="14.25" customHeight="1" x14ac:dyDescent="0.25"/>
    <row r="160" ht="14.25" customHeight="1" x14ac:dyDescent="0.25"/>
    <row r="161" ht="14.25" customHeight="1" x14ac:dyDescent="0.25"/>
    <row r="162" ht="14.25" customHeight="1" x14ac:dyDescent="0.25"/>
    <row r="163" ht="14.25" customHeight="1" x14ac:dyDescent="0.25"/>
    <row r="164" ht="14.25" customHeight="1" x14ac:dyDescent="0.25"/>
    <row r="165" ht="14.25" customHeight="1" x14ac:dyDescent="0.25"/>
    <row r="166" ht="14.25" customHeight="1" x14ac:dyDescent="0.25"/>
    <row r="167" ht="14.25" customHeight="1" x14ac:dyDescent="0.25"/>
    <row r="168" ht="14.25" customHeight="1" x14ac:dyDescent="0.25"/>
    <row r="169" ht="14.25" customHeight="1" x14ac:dyDescent="0.25"/>
    <row r="170" ht="14.25" customHeight="1" x14ac:dyDescent="0.25"/>
    <row r="171" ht="14.25" customHeight="1" x14ac:dyDescent="0.25"/>
    <row r="172" ht="14.25" customHeight="1" x14ac:dyDescent="0.25"/>
    <row r="173" ht="14.25" customHeight="1" x14ac:dyDescent="0.25"/>
    <row r="174" ht="14.25" customHeight="1" x14ac:dyDescent="0.25"/>
    <row r="175" ht="14.25" customHeight="1" x14ac:dyDescent="0.25"/>
    <row r="176" ht="14.25" customHeight="1" x14ac:dyDescent="0.25"/>
    <row r="177" ht="14.25" customHeight="1" x14ac:dyDescent="0.25"/>
    <row r="178" ht="14.25" customHeight="1" x14ac:dyDescent="0.25"/>
    <row r="179" ht="14.25" customHeight="1" x14ac:dyDescent="0.25"/>
    <row r="180" ht="14.25" customHeight="1" x14ac:dyDescent="0.25"/>
    <row r="181" ht="14.25" customHeight="1" x14ac:dyDescent="0.25"/>
    <row r="182" ht="14.25" customHeight="1" x14ac:dyDescent="0.25"/>
    <row r="183" ht="14.25" customHeight="1" x14ac:dyDescent="0.25"/>
    <row r="184" ht="14.25" customHeight="1" x14ac:dyDescent="0.25"/>
    <row r="185" ht="14.25" customHeight="1" x14ac:dyDescent="0.25"/>
    <row r="186" ht="14.25" customHeight="1" x14ac:dyDescent="0.25"/>
    <row r="187" ht="14.25" customHeight="1" x14ac:dyDescent="0.25"/>
    <row r="188" ht="14.25" customHeight="1" x14ac:dyDescent="0.25"/>
    <row r="189" ht="14.25" customHeight="1" x14ac:dyDescent="0.25"/>
    <row r="190" ht="14.25" customHeight="1" x14ac:dyDescent="0.25"/>
    <row r="191" ht="14.25" customHeight="1" x14ac:dyDescent="0.25"/>
    <row r="192" ht="14.25" customHeight="1" x14ac:dyDescent="0.25"/>
    <row r="193" ht="14.25" customHeight="1" x14ac:dyDescent="0.25"/>
    <row r="194" ht="14.25" customHeight="1" x14ac:dyDescent="0.25"/>
    <row r="195" ht="14.25" customHeight="1" x14ac:dyDescent="0.25"/>
    <row r="196" ht="14.25" customHeight="1" x14ac:dyDescent="0.25"/>
    <row r="197" ht="14.25" customHeight="1" x14ac:dyDescent="0.25"/>
    <row r="198" ht="14.25" customHeight="1" x14ac:dyDescent="0.25"/>
    <row r="199" ht="14.25" customHeight="1" x14ac:dyDescent="0.25"/>
    <row r="200" ht="14.25" customHeight="1" x14ac:dyDescent="0.25"/>
    <row r="201" ht="14.25" customHeight="1" x14ac:dyDescent="0.25"/>
    <row r="202" ht="14.25" customHeight="1" x14ac:dyDescent="0.25"/>
    <row r="203" ht="14.25" customHeight="1" x14ac:dyDescent="0.25"/>
    <row r="204" ht="14.25" customHeight="1" x14ac:dyDescent="0.25"/>
    <row r="205" ht="14.25" customHeight="1" x14ac:dyDescent="0.25"/>
    <row r="206" ht="14.25" customHeight="1" x14ac:dyDescent="0.25"/>
    <row r="207" ht="14.25" customHeight="1" x14ac:dyDescent="0.25"/>
    <row r="208" ht="14.25" customHeight="1" x14ac:dyDescent="0.25"/>
    <row r="209" ht="14.25" customHeight="1" x14ac:dyDescent="0.25"/>
    <row r="210" ht="14.25" customHeight="1" x14ac:dyDescent="0.25"/>
    <row r="211" ht="14.25" customHeight="1" x14ac:dyDescent="0.25"/>
    <row r="212" ht="14.25" customHeight="1" x14ac:dyDescent="0.25"/>
    <row r="213" ht="14.25" customHeight="1" x14ac:dyDescent="0.25"/>
    <row r="214" ht="14.25" customHeight="1" x14ac:dyDescent="0.25"/>
    <row r="215" ht="14.25" customHeight="1" x14ac:dyDescent="0.25"/>
    <row r="216" ht="14.25" customHeight="1" x14ac:dyDescent="0.25"/>
    <row r="217" ht="14.25" customHeight="1" x14ac:dyDescent="0.25"/>
    <row r="218" ht="14.25" customHeight="1" x14ac:dyDescent="0.25"/>
    <row r="219" ht="14.25" customHeight="1" x14ac:dyDescent="0.25"/>
    <row r="220" ht="14.25" customHeight="1" x14ac:dyDescent="0.25"/>
    <row r="221" ht="14.25" customHeight="1" x14ac:dyDescent="0.25"/>
    <row r="222" ht="14.25" customHeight="1" x14ac:dyDescent="0.25"/>
    <row r="223" ht="14.25" customHeight="1" x14ac:dyDescent="0.25"/>
    <row r="224" ht="14.25" customHeight="1" x14ac:dyDescent="0.25"/>
    <row r="225" ht="14.25" customHeight="1" x14ac:dyDescent="0.25"/>
    <row r="226" ht="14.25" customHeight="1" x14ac:dyDescent="0.25"/>
    <row r="227" ht="14.25" customHeight="1" x14ac:dyDescent="0.25"/>
    <row r="228" ht="14.25" customHeight="1" x14ac:dyDescent="0.25"/>
    <row r="229" ht="14.25" customHeight="1" x14ac:dyDescent="0.25"/>
    <row r="230" ht="14.25" customHeight="1" x14ac:dyDescent="0.25"/>
    <row r="231" ht="14.25" customHeight="1" x14ac:dyDescent="0.25"/>
    <row r="232" ht="14.25" customHeight="1" x14ac:dyDescent="0.25"/>
    <row r="233" ht="14.25" customHeight="1" x14ac:dyDescent="0.25"/>
    <row r="234" ht="14.25" customHeight="1" x14ac:dyDescent="0.25"/>
    <row r="235" ht="14.25" customHeight="1" x14ac:dyDescent="0.25"/>
    <row r="236" ht="14.25" customHeight="1" x14ac:dyDescent="0.25"/>
    <row r="237" ht="14.25" customHeight="1" x14ac:dyDescent="0.25"/>
    <row r="238" ht="14.25" customHeight="1" x14ac:dyDescent="0.25"/>
    <row r="239" ht="14.25" customHeight="1" x14ac:dyDescent="0.25"/>
    <row r="240" ht="14.25" customHeight="1" x14ac:dyDescent="0.25"/>
    <row r="241" ht="14.25" customHeight="1" x14ac:dyDescent="0.25"/>
    <row r="242" ht="14.25" customHeight="1" x14ac:dyDescent="0.25"/>
    <row r="243" ht="14.25" customHeight="1" x14ac:dyDescent="0.25"/>
    <row r="244" ht="14.25" customHeight="1" x14ac:dyDescent="0.25"/>
    <row r="245" ht="14.25" customHeight="1" x14ac:dyDescent="0.25"/>
    <row r="246" ht="14.25" customHeight="1" x14ac:dyDescent="0.25"/>
    <row r="247" ht="14.25" customHeight="1" x14ac:dyDescent="0.25"/>
    <row r="248" ht="14.25" customHeight="1" x14ac:dyDescent="0.25"/>
    <row r="249" ht="14.25" customHeight="1" x14ac:dyDescent="0.25"/>
    <row r="250" ht="14.25" customHeight="1" x14ac:dyDescent="0.25"/>
    <row r="251" ht="14.25" customHeight="1" x14ac:dyDescent="0.25"/>
    <row r="252" ht="14.25" customHeight="1" x14ac:dyDescent="0.25"/>
    <row r="253" ht="14.25" customHeight="1" x14ac:dyDescent="0.25"/>
    <row r="254" ht="14.25" customHeight="1" x14ac:dyDescent="0.25"/>
    <row r="255" ht="14.25" customHeight="1" x14ac:dyDescent="0.25"/>
    <row r="256" ht="14.25" customHeight="1" x14ac:dyDescent="0.25"/>
    <row r="257" ht="14.25" customHeight="1" x14ac:dyDescent="0.25"/>
    <row r="258" ht="14.25" customHeight="1" x14ac:dyDescent="0.25"/>
    <row r="259" ht="14.25" customHeight="1" x14ac:dyDescent="0.25"/>
    <row r="260" ht="14.25" customHeight="1" x14ac:dyDescent="0.25"/>
    <row r="261" ht="14.25" customHeight="1" x14ac:dyDescent="0.25"/>
    <row r="262" ht="14.25" customHeight="1" x14ac:dyDescent="0.25"/>
    <row r="263" ht="14.25" customHeight="1" x14ac:dyDescent="0.25"/>
    <row r="264" ht="14.25" customHeight="1" x14ac:dyDescent="0.25"/>
    <row r="265" ht="14.25" customHeight="1" x14ac:dyDescent="0.25"/>
    <row r="266" ht="14.25" customHeight="1" x14ac:dyDescent="0.25"/>
    <row r="267" ht="14.25" customHeight="1" x14ac:dyDescent="0.25"/>
    <row r="268" ht="14.25" customHeight="1" x14ac:dyDescent="0.25"/>
    <row r="269" ht="14.25" customHeight="1" x14ac:dyDescent="0.25"/>
    <row r="270" ht="14.25" customHeight="1" x14ac:dyDescent="0.25"/>
    <row r="271" ht="14.25" customHeight="1" x14ac:dyDescent="0.25"/>
    <row r="272" ht="14.25" customHeight="1" x14ac:dyDescent="0.25"/>
    <row r="273" ht="14.25" customHeight="1" x14ac:dyDescent="0.25"/>
    <row r="274" ht="14.25" customHeight="1" x14ac:dyDescent="0.25"/>
    <row r="275" ht="14.25" customHeight="1" x14ac:dyDescent="0.25"/>
    <row r="276" ht="14.25" customHeight="1" x14ac:dyDescent="0.25"/>
    <row r="277" ht="14.25" customHeight="1" x14ac:dyDescent="0.25"/>
    <row r="278" ht="14.25" customHeight="1" x14ac:dyDescent="0.25"/>
    <row r="279" ht="14.25" customHeight="1" x14ac:dyDescent="0.25"/>
    <row r="280" ht="14.25" customHeight="1" x14ac:dyDescent="0.25"/>
    <row r="281" ht="14.25" customHeight="1" x14ac:dyDescent="0.25"/>
    <row r="282" ht="14.25" customHeight="1" x14ac:dyDescent="0.25"/>
    <row r="283" ht="14.25" customHeight="1" x14ac:dyDescent="0.25"/>
    <row r="284" ht="14.25" customHeight="1" x14ac:dyDescent="0.25"/>
    <row r="285" ht="14.25" customHeight="1" x14ac:dyDescent="0.25"/>
    <row r="286" ht="14.25" customHeight="1" x14ac:dyDescent="0.25"/>
    <row r="287" ht="14.25" customHeight="1" x14ac:dyDescent="0.25"/>
    <row r="288" ht="14.25" customHeight="1" x14ac:dyDescent="0.25"/>
    <row r="289" ht="14.25" customHeight="1" x14ac:dyDescent="0.25"/>
    <row r="290" ht="14.25" customHeight="1" x14ac:dyDescent="0.25"/>
    <row r="291" ht="14.25" customHeight="1" x14ac:dyDescent="0.25"/>
    <row r="292" ht="14.25" customHeight="1" x14ac:dyDescent="0.25"/>
    <row r="293" ht="14.25" customHeight="1" x14ac:dyDescent="0.25"/>
    <row r="294" ht="14.25" customHeight="1" x14ac:dyDescent="0.25"/>
    <row r="295" ht="14.25" customHeight="1" x14ac:dyDescent="0.25"/>
    <row r="296" ht="14.25" customHeight="1" x14ac:dyDescent="0.25"/>
    <row r="297" ht="14.25" customHeight="1" x14ac:dyDescent="0.25"/>
    <row r="298" ht="14.25" customHeight="1" x14ac:dyDescent="0.25"/>
    <row r="299" ht="14.25" customHeight="1" x14ac:dyDescent="0.25"/>
    <row r="300" ht="14.25" customHeight="1" x14ac:dyDescent="0.25"/>
    <row r="301" ht="14.25" customHeight="1" x14ac:dyDescent="0.25"/>
    <row r="302" ht="14.25" customHeight="1" x14ac:dyDescent="0.25"/>
    <row r="303" ht="14.25" customHeight="1" x14ac:dyDescent="0.25"/>
    <row r="304" ht="14.25" customHeight="1" x14ac:dyDescent="0.25"/>
    <row r="305" ht="14.25" customHeight="1" x14ac:dyDescent="0.25"/>
    <row r="306" ht="14.25" customHeight="1" x14ac:dyDescent="0.25"/>
    <row r="307" ht="14.25" customHeight="1" x14ac:dyDescent="0.25"/>
    <row r="308" ht="14.25" customHeight="1" x14ac:dyDescent="0.25"/>
    <row r="309" ht="14.25" customHeight="1" x14ac:dyDescent="0.25"/>
    <row r="310" ht="14.25" customHeight="1" x14ac:dyDescent="0.25"/>
    <row r="311" ht="14.25" customHeight="1" x14ac:dyDescent="0.25"/>
    <row r="312" ht="14.25" customHeight="1" x14ac:dyDescent="0.25"/>
    <row r="313" ht="14.25" customHeight="1" x14ac:dyDescent="0.25"/>
    <row r="314" ht="14.25" customHeight="1" x14ac:dyDescent="0.25"/>
    <row r="315" ht="14.25" customHeight="1" x14ac:dyDescent="0.25"/>
    <row r="316" ht="14.25" customHeight="1" x14ac:dyDescent="0.25"/>
    <row r="317" ht="14.25" customHeight="1" x14ac:dyDescent="0.25"/>
    <row r="318" ht="14.25" customHeight="1" x14ac:dyDescent="0.25"/>
    <row r="319" ht="14.25" customHeight="1" x14ac:dyDescent="0.25"/>
    <row r="320" ht="14.25" customHeight="1" x14ac:dyDescent="0.25"/>
    <row r="321" ht="14.25" customHeight="1" x14ac:dyDescent="0.25"/>
    <row r="322" ht="14.25" customHeight="1" x14ac:dyDescent="0.25"/>
    <row r="323" ht="14.25" customHeight="1" x14ac:dyDescent="0.25"/>
    <row r="324" ht="14.25" customHeight="1" x14ac:dyDescent="0.25"/>
    <row r="325" ht="14.25" customHeight="1" x14ac:dyDescent="0.25"/>
    <row r="326" ht="14.25" customHeight="1" x14ac:dyDescent="0.25"/>
    <row r="327" ht="14.25" customHeight="1" x14ac:dyDescent="0.25"/>
    <row r="328" ht="14.25" customHeight="1" x14ac:dyDescent="0.25"/>
    <row r="329" ht="14.25" customHeight="1" x14ac:dyDescent="0.25"/>
    <row r="330" ht="14.25" customHeight="1" x14ac:dyDescent="0.25"/>
    <row r="331" ht="14.25" customHeight="1" x14ac:dyDescent="0.25"/>
    <row r="332" ht="14.25" customHeight="1" x14ac:dyDescent="0.25"/>
    <row r="333" ht="14.25" customHeight="1" x14ac:dyDescent="0.25"/>
    <row r="334" ht="14.25" customHeight="1" x14ac:dyDescent="0.25"/>
    <row r="335" ht="14.25" customHeight="1" x14ac:dyDescent="0.25"/>
    <row r="336" ht="14.25" customHeight="1" x14ac:dyDescent="0.25"/>
    <row r="337" ht="14.25" customHeight="1" x14ac:dyDescent="0.25"/>
    <row r="338" ht="14.25" customHeight="1" x14ac:dyDescent="0.25"/>
    <row r="339" ht="14.25" customHeight="1" x14ac:dyDescent="0.25"/>
    <row r="340" ht="14.25" customHeight="1" x14ac:dyDescent="0.25"/>
    <row r="341" ht="14.25" customHeight="1" x14ac:dyDescent="0.25"/>
    <row r="342" ht="14.25" customHeight="1" x14ac:dyDescent="0.25"/>
    <row r="343" ht="14.25" customHeight="1" x14ac:dyDescent="0.25"/>
    <row r="344" ht="14.25" customHeight="1" x14ac:dyDescent="0.25"/>
    <row r="345" ht="14.25" customHeight="1" x14ac:dyDescent="0.25"/>
    <row r="346" ht="14.25" customHeight="1" x14ac:dyDescent="0.25"/>
    <row r="347" ht="14.25" customHeight="1" x14ac:dyDescent="0.25"/>
    <row r="348" ht="14.25" customHeight="1" x14ac:dyDescent="0.25"/>
    <row r="349" ht="14.25" customHeight="1" x14ac:dyDescent="0.25"/>
    <row r="350" ht="14.25" customHeight="1" x14ac:dyDescent="0.25"/>
    <row r="351" ht="14.25" customHeight="1" x14ac:dyDescent="0.25"/>
    <row r="352" ht="14.25" customHeight="1" x14ac:dyDescent="0.25"/>
    <row r="353" ht="14.25" customHeight="1" x14ac:dyDescent="0.25"/>
    <row r="354" ht="14.25" customHeight="1" x14ac:dyDescent="0.25"/>
    <row r="355" ht="14.25" customHeight="1" x14ac:dyDescent="0.25"/>
    <row r="356" ht="14.25" customHeight="1" x14ac:dyDescent="0.25"/>
    <row r="357" ht="14.25" customHeight="1" x14ac:dyDescent="0.25"/>
    <row r="358" ht="14.25" customHeight="1" x14ac:dyDescent="0.25"/>
    <row r="359" ht="14.25" customHeight="1" x14ac:dyDescent="0.25"/>
    <row r="360" ht="14.25" customHeight="1" x14ac:dyDescent="0.25"/>
    <row r="361" ht="14.25" customHeight="1" x14ac:dyDescent="0.25"/>
    <row r="362" ht="14.25" customHeight="1" x14ac:dyDescent="0.25"/>
    <row r="363" ht="14.25" customHeight="1" x14ac:dyDescent="0.25"/>
    <row r="364" ht="14.25" customHeight="1" x14ac:dyDescent="0.25"/>
    <row r="365" ht="14.25" customHeight="1" x14ac:dyDescent="0.25"/>
    <row r="366" ht="14.25" customHeight="1" x14ac:dyDescent="0.25"/>
    <row r="367" ht="14.25" customHeight="1" x14ac:dyDescent="0.25"/>
    <row r="368" ht="14.25" customHeight="1" x14ac:dyDescent="0.25"/>
    <row r="369" ht="14.25" customHeight="1" x14ac:dyDescent="0.25"/>
    <row r="370" ht="14.25" customHeight="1" x14ac:dyDescent="0.25"/>
    <row r="371" ht="14.25" customHeight="1" x14ac:dyDescent="0.25"/>
    <row r="372" ht="14.25" customHeight="1" x14ac:dyDescent="0.25"/>
    <row r="373" ht="14.25" customHeight="1" x14ac:dyDescent="0.25"/>
    <row r="374" ht="14.25" customHeight="1" x14ac:dyDescent="0.25"/>
    <row r="375" ht="14.25" customHeight="1" x14ac:dyDescent="0.25"/>
    <row r="376" ht="14.25" customHeight="1" x14ac:dyDescent="0.25"/>
    <row r="377" ht="14.25" customHeight="1" x14ac:dyDescent="0.25"/>
    <row r="378" ht="14.25" customHeight="1" x14ac:dyDescent="0.25"/>
    <row r="379" ht="14.25" customHeight="1" x14ac:dyDescent="0.25"/>
    <row r="380" ht="14.25" customHeight="1" x14ac:dyDescent="0.25"/>
    <row r="381" ht="14.25" customHeight="1" x14ac:dyDescent="0.25"/>
    <row r="382" ht="14.25" customHeight="1" x14ac:dyDescent="0.25"/>
    <row r="383" ht="14.25" customHeight="1" x14ac:dyDescent="0.25"/>
    <row r="384" ht="14.25" customHeight="1" x14ac:dyDescent="0.25"/>
    <row r="385" ht="14.25" customHeight="1" x14ac:dyDescent="0.25"/>
    <row r="386" ht="14.25" customHeight="1" x14ac:dyDescent="0.25"/>
    <row r="387" ht="14.25" customHeight="1" x14ac:dyDescent="0.25"/>
    <row r="388" ht="14.25" customHeight="1" x14ac:dyDescent="0.25"/>
    <row r="389" ht="14.25" customHeight="1" x14ac:dyDescent="0.25"/>
    <row r="390" ht="14.25" customHeight="1" x14ac:dyDescent="0.25"/>
    <row r="391" ht="14.25" customHeight="1" x14ac:dyDescent="0.25"/>
    <row r="392" ht="14.25" customHeight="1" x14ac:dyDescent="0.25"/>
    <row r="393" ht="14.25" customHeight="1" x14ac:dyDescent="0.25"/>
    <row r="394" ht="14.25" customHeight="1" x14ac:dyDescent="0.25"/>
    <row r="395" ht="14.25" customHeight="1" x14ac:dyDescent="0.25"/>
    <row r="396" ht="14.25" customHeight="1" x14ac:dyDescent="0.25"/>
    <row r="397" ht="14.25" customHeight="1" x14ac:dyDescent="0.25"/>
    <row r="398" ht="14.25" customHeight="1" x14ac:dyDescent="0.25"/>
    <row r="399" ht="14.25" customHeight="1" x14ac:dyDescent="0.25"/>
    <row r="400" ht="14.25" customHeight="1" x14ac:dyDescent="0.25"/>
    <row r="401" ht="14.25" customHeight="1" x14ac:dyDescent="0.25"/>
    <row r="402" ht="14.25" customHeight="1" x14ac:dyDescent="0.25"/>
    <row r="403" ht="14.25" customHeight="1" x14ac:dyDescent="0.25"/>
    <row r="404" ht="14.25" customHeight="1" x14ac:dyDescent="0.25"/>
    <row r="405" ht="14.25" customHeight="1" x14ac:dyDescent="0.25"/>
    <row r="406" ht="14.25" customHeight="1" x14ac:dyDescent="0.25"/>
    <row r="407" ht="14.25" customHeight="1" x14ac:dyDescent="0.25"/>
    <row r="408" ht="14.25" customHeight="1" x14ac:dyDescent="0.25"/>
    <row r="409" ht="14.25" customHeight="1" x14ac:dyDescent="0.25"/>
    <row r="410" ht="14.25" customHeight="1" x14ac:dyDescent="0.25"/>
    <row r="411" ht="14.25" customHeight="1" x14ac:dyDescent="0.25"/>
    <row r="412" ht="14.25" customHeight="1" x14ac:dyDescent="0.25"/>
    <row r="413" ht="14.25" customHeight="1" x14ac:dyDescent="0.25"/>
    <row r="414" ht="14.25" customHeight="1" x14ac:dyDescent="0.25"/>
    <row r="415" ht="14.25" customHeight="1" x14ac:dyDescent="0.25"/>
    <row r="416" ht="14.25" customHeight="1" x14ac:dyDescent="0.25"/>
    <row r="417" ht="14.25" customHeight="1" x14ac:dyDescent="0.25"/>
    <row r="418" ht="14.25" customHeight="1" x14ac:dyDescent="0.25"/>
    <row r="419" ht="14.25" customHeight="1" x14ac:dyDescent="0.25"/>
    <row r="420" ht="14.25" customHeight="1" x14ac:dyDescent="0.25"/>
    <row r="421" ht="14.25" customHeight="1" x14ac:dyDescent="0.25"/>
    <row r="422" ht="14.25" customHeight="1" x14ac:dyDescent="0.25"/>
    <row r="423" ht="14.25" customHeight="1" x14ac:dyDescent="0.25"/>
    <row r="424" ht="14.25" customHeight="1" x14ac:dyDescent="0.25"/>
    <row r="425" ht="14.25" customHeight="1" x14ac:dyDescent="0.25"/>
    <row r="426" ht="14.25" customHeight="1" x14ac:dyDescent="0.25"/>
    <row r="427" ht="14.25" customHeight="1" x14ac:dyDescent="0.25"/>
    <row r="428" ht="14.25" customHeight="1" x14ac:dyDescent="0.25"/>
    <row r="429" ht="14.25" customHeight="1" x14ac:dyDescent="0.25"/>
    <row r="430" ht="14.25" customHeight="1" x14ac:dyDescent="0.25"/>
    <row r="431" ht="14.25" customHeight="1" x14ac:dyDescent="0.25"/>
    <row r="432" ht="14.25" customHeight="1" x14ac:dyDescent="0.25"/>
    <row r="433" ht="14.25" customHeight="1" x14ac:dyDescent="0.25"/>
    <row r="434" ht="14.25" customHeight="1" x14ac:dyDescent="0.25"/>
    <row r="435" ht="14.25" customHeight="1" x14ac:dyDescent="0.25"/>
    <row r="436" ht="14.25" customHeight="1" x14ac:dyDescent="0.25"/>
    <row r="437" ht="14.25" customHeight="1" x14ac:dyDescent="0.25"/>
    <row r="438" ht="14.25" customHeight="1" x14ac:dyDescent="0.25"/>
    <row r="439" ht="14.25" customHeight="1" x14ac:dyDescent="0.25"/>
    <row r="440" ht="14.25" customHeight="1" x14ac:dyDescent="0.25"/>
    <row r="441" ht="14.25" customHeight="1" x14ac:dyDescent="0.25"/>
    <row r="442" ht="14.25" customHeight="1" x14ac:dyDescent="0.25"/>
    <row r="443" ht="14.25" customHeight="1" x14ac:dyDescent="0.25"/>
    <row r="444" ht="14.25" customHeight="1" x14ac:dyDescent="0.25"/>
    <row r="445" ht="14.25" customHeight="1" x14ac:dyDescent="0.25"/>
    <row r="446" ht="14.25" customHeight="1" x14ac:dyDescent="0.25"/>
    <row r="447" ht="14.25" customHeight="1" x14ac:dyDescent="0.25"/>
    <row r="448" ht="14.25" customHeight="1" x14ac:dyDescent="0.25"/>
    <row r="449" ht="14.25" customHeight="1" x14ac:dyDescent="0.25"/>
    <row r="450" ht="14.25" customHeight="1" x14ac:dyDescent="0.25"/>
    <row r="451" ht="14.25" customHeight="1" x14ac:dyDescent="0.25"/>
    <row r="452" ht="14.25" customHeight="1" x14ac:dyDescent="0.25"/>
    <row r="453" ht="14.25" customHeight="1" x14ac:dyDescent="0.25"/>
    <row r="454" ht="14.25" customHeight="1" x14ac:dyDescent="0.25"/>
    <row r="455" ht="14.25" customHeight="1" x14ac:dyDescent="0.25"/>
    <row r="456" ht="14.25" customHeight="1" x14ac:dyDescent="0.25"/>
    <row r="457" ht="14.25" customHeight="1" x14ac:dyDescent="0.25"/>
    <row r="458" ht="14.25" customHeight="1" x14ac:dyDescent="0.25"/>
    <row r="459" ht="14.25" customHeight="1" x14ac:dyDescent="0.25"/>
    <row r="460" ht="14.25" customHeight="1" x14ac:dyDescent="0.25"/>
    <row r="461" ht="14.25" customHeight="1" x14ac:dyDescent="0.25"/>
    <row r="462" ht="14.25" customHeight="1" x14ac:dyDescent="0.25"/>
    <row r="463" ht="14.25" customHeight="1" x14ac:dyDescent="0.25"/>
    <row r="464" ht="14.25" customHeight="1" x14ac:dyDescent="0.25"/>
    <row r="465" ht="14.25" customHeight="1" x14ac:dyDescent="0.25"/>
    <row r="466" ht="14.25" customHeight="1" x14ac:dyDescent="0.25"/>
    <row r="467" ht="14.25" customHeight="1" x14ac:dyDescent="0.25"/>
    <row r="468" ht="14.25" customHeight="1" x14ac:dyDescent="0.25"/>
    <row r="469" ht="14.25" customHeight="1" x14ac:dyDescent="0.25"/>
    <row r="470" ht="14.25" customHeight="1" x14ac:dyDescent="0.25"/>
    <row r="471" ht="14.25" customHeight="1" x14ac:dyDescent="0.25"/>
    <row r="472" ht="14.25" customHeight="1" x14ac:dyDescent="0.25"/>
    <row r="473" ht="14.25" customHeight="1" x14ac:dyDescent="0.25"/>
    <row r="474" ht="14.25" customHeight="1" x14ac:dyDescent="0.25"/>
    <row r="475" ht="14.25" customHeight="1" x14ac:dyDescent="0.25"/>
    <row r="476" ht="14.25" customHeight="1" x14ac:dyDescent="0.25"/>
    <row r="477" ht="14.25" customHeight="1" x14ac:dyDescent="0.25"/>
    <row r="478" ht="14.25" customHeight="1" x14ac:dyDescent="0.25"/>
    <row r="479" ht="14.25" customHeight="1" x14ac:dyDescent="0.25"/>
    <row r="480" ht="14.25" customHeight="1" x14ac:dyDescent="0.25"/>
    <row r="481" ht="14.25" customHeight="1" x14ac:dyDescent="0.25"/>
    <row r="482" ht="14.25" customHeight="1" x14ac:dyDescent="0.25"/>
    <row r="483" ht="14.25" customHeight="1" x14ac:dyDescent="0.25"/>
    <row r="484" ht="14.25" customHeight="1" x14ac:dyDescent="0.25"/>
    <row r="485" ht="14.25" customHeight="1" x14ac:dyDescent="0.25"/>
    <row r="486" ht="14.25" customHeight="1" x14ac:dyDescent="0.25"/>
    <row r="487" ht="14.25" customHeight="1" x14ac:dyDescent="0.25"/>
    <row r="488" ht="14.25" customHeight="1" x14ac:dyDescent="0.25"/>
    <row r="489" ht="14.25" customHeight="1" x14ac:dyDescent="0.25"/>
    <row r="490" ht="14.25" customHeight="1" x14ac:dyDescent="0.25"/>
    <row r="491" ht="14.25" customHeight="1" x14ac:dyDescent="0.25"/>
    <row r="492" ht="14.25" customHeight="1" x14ac:dyDescent="0.25"/>
    <row r="493" ht="14.25" customHeight="1" x14ac:dyDescent="0.25"/>
    <row r="494" ht="14.25" customHeight="1" x14ac:dyDescent="0.25"/>
    <row r="495" ht="14.25" customHeight="1" x14ac:dyDescent="0.25"/>
    <row r="496" ht="14.25" customHeight="1" x14ac:dyDescent="0.25"/>
    <row r="497" ht="14.25" customHeight="1" x14ac:dyDescent="0.25"/>
    <row r="498" ht="14.25" customHeight="1" x14ac:dyDescent="0.25"/>
    <row r="499" ht="14.25" customHeight="1" x14ac:dyDescent="0.25"/>
    <row r="500" ht="14.25" customHeight="1" x14ac:dyDescent="0.25"/>
    <row r="501" ht="14.25" customHeight="1" x14ac:dyDescent="0.25"/>
    <row r="502" ht="14.25" customHeight="1" x14ac:dyDescent="0.25"/>
    <row r="503" ht="14.25" customHeight="1" x14ac:dyDescent="0.25"/>
    <row r="504" ht="14.25" customHeight="1" x14ac:dyDescent="0.25"/>
    <row r="505" ht="14.25" customHeight="1" x14ac:dyDescent="0.25"/>
    <row r="506" ht="14.25" customHeight="1" x14ac:dyDescent="0.25"/>
    <row r="507" ht="14.25" customHeight="1" x14ac:dyDescent="0.25"/>
    <row r="508" ht="14.25" customHeight="1" x14ac:dyDescent="0.25"/>
    <row r="509" ht="14.25" customHeight="1" x14ac:dyDescent="0.25"/>
    <row r="510" ht="14.25" customHeight="1" x14ac:dyDescent="0.25"/>
    <row r="511" ht="14.25" customHeight="1" x14ac:dyDescent="0.25"/>
    <row r="512" ht="14.25" customHeight="1" x14ac:dyDescent="0.25"/>
    <row r="513" ht="14.25" customHeight="1" x14ac:dyDescent="0.25"/>
    <row r="514" ht="14.25" customHeight="1" x14ac:dyDescent="0.25"/>
    <row r="515" ht="14.25" customHeight="1" x14ac:dyDescent="0.25"/>
    <row r="516" ht="14.25" customHeight="1" x14ac:dyDescent="0.25"/>
    <row r="517" ht="14.25" customHeight="1" x14ac:dyDescent="0.25"/>
    <row r="518" ht="14.25" customHeight="1" x14ac:dyDescent="0.25"/>
    <row r="519" ht="14.25" customHeight="1" x14ac:dyDescent="0.25"/>
    <row r="520" ht="14.25" customHeight="1" x14ac:dyDescent="0.25"/>
    <row r="521" ht="14.25" customHeight="1" x14ac:dyDescent="0.25"/>
    <row r="522" ht="14.25" customHeight="1" x14ac:dyDescent="0.25"/>
    <row r="523" ht="14.25" customHeight="1" x14ac:dyDescent="0.25"/>
    <row r="524" ht="14.25" customHeight="1" x14ac:dyDescent="0.25"/>
    <row r="525" ht="14.25" customHeight="1" x14ac:dyDescent="0.25"/>
    <row r="526" ht="14.25" customHeight="1" x14ac:dyDescent="0.25"/>
    <row r="527" ht="14.25" customHeight="1" x14ac:dyDescent="0.25"/>
    <row r="528" ht="14.25" customHeight="1" x14ac:dyDescent="0.25"/>
    <row r="529" ht="14.25" customHeight="1" x14ac:dyDescent="0.25"/>
    <row r="530" ht="14.25" customHeight="1" x14ac:dyDescent="0.25"/>
    <row r="531" ht="14.25" customHeight="1" x14ac:dyDescent="0.25"/>
    <row r="532" ht="14.25" customHeight="1" x14ac:dyDescent="0.25"/>
    <row r="533" ht="14.25" customHeight="1" x14ac:dyDescent="0.25"/>
    <row r="534" ht="14.25" customHeight="1" x14ac:dyDescent="0.25"/>
    <row r="535" ht="14.25" customHeight="1" x14ac:dyDescent="0.25"/>
    <row r="536" ht="14.25" customHeight="1" x14ac:dyDescent="0.25"/>
    <row r="537" ht="14.25" customHeight="1" x14ac:dyDescent="0.25"/>
    <row r="538" ht="14.25" customHeight="1" x14ac:dyDescent="0.25"/>
    <row r="539" ht="14.25" customHeight="1" x14ac:dyDescent="0.25"/>
    <row r="540" ht="14.25" customHeight="1" x14ac:dyDescent="0.25"/>
    <row r="541" ht="14.25" customHeight="1" x14ac:dyDescent="0.25"/>
    <row r="542" ht="14.25" customHeight="1" x14ac:dyDescent="0.25"/>
    <row r="543" ht="14.25" customHeight="1" x14ac:dyDescent="0.25"/>
    <row r="544" ht="14.25" customHeight="1" x14ac:dyDescent="0.25"/>
    <row r="545" ht="14.25" customHeight="1" x14ac:dyDescent="0.25"/>
    <row r="546" ht="14.25" customHeight="1" x14ac:dyDescent="0.25"/>
    <row r="547" ht="14.25" customHeight="1" x14ac:dyDescent="0.25"/>
    <row r="548" ht="14.25" customHeight="1" x14ac:dyDescent="0.25"/>
    <row r="549" ht="14.25" customHeight="1" x14ac:dyDescent="0.25"/>
    <row r="550" ht="14.25" customHeight="1" x14ac:dyDescent="0.25"/>
    <row r="551" ht="14.25" customHeight="1" x14ac:dyDescent="0.25"/>
    <row r="552" ht="14.25" customHeight="1" x14ac:dyDescent="0.25"/>
    <row r="553" ht="14.25" customHeight="1" x14ac:dyDescent="0.25"/>
    <row r="554" ht="14.25" customHeight="1" x14ac:dyDescent="0.25"/>
    <row r="555" ht="14.25" customHeight="1" x14ac:dyDescent="0.25"/>
    <row r="556" ht="14.25" customHeight="1" x14ac:dyDescent="0.25"/>
    <row r="557" ht="14.25" customHeight="1" x14ac:dyDescent="0.25"/>
    <row r="558" ht="14.25" customHeight="1" x14ac:dyDescent="0.25"/>
    <row r="559" ht="14.25" customHeight="1" x14ac:dyDescent="0.25"/>
    <row r="560" ht="14.25" customHeight="1" x14ac:dyDescent="0.25"/>
    <row r="561" ht="14.25" customHeight="1" x14ac:dyDescent="0.25"/>
    <row r="562" ht="14.25" customHeight="1" x14ac:dyDescent="0.25"/>
    <row r="563" ht="14.25" customHeight="1" x14ac:dyDescent="0.25"/>
    <row r="564" ht="14.25" customHeight="1" x14ac:dyDescent="0.25"/>
    <row r="565" ht="14.25" customHeight="1" x14ac:dyDescent="0.25"/>
    <row r="566" ht="14.25" customHeight="1" x14ac:dyDescent="0.25"/>
    <row r="567" ht="14.25" customHeight="1" x14ac:dyDescent="0.25"/>
    <row r="568" ht="14.25" customHeight="1" x14ac:dyDescent="0.25"/>
    <row r="569" ht="14.25" customHeight="1" x14ac:dyDescent="0.25"/>
    <row r="570" ht="14.25" customHeight="1" x14ac:dyDescent="0.25"/>
    <row r="571" ht="14.25" customHeight="1" x14ac:dyDescent="0.25"/>
    <row r="572" ht="14.25" customHeight="1" x14ac:dyDescent="0.25"/>
    <row r="573" ht="14.25" customHeight="1" x14ac:dyDescent="0.25"/>
    <row r="574" ht="14.25" customHeight="1" x14ac:dyDescent="0.25"/>
    <row r="575" ht="14.25" customHeight="1" x14ac:dyDescent="0.25"/>
    <row r="576" ht="14.25" customHeight="1" x14ac:dyDescent="0.25"/>
    <row r="577" ht="14.25" customHeight="1" x14ac:dyDescent="0.25"/>
    <row r="578" ht="14.25" customHeight="1" x14ac:dyDescent="0.25"/>
    <row r="579" ht="14.25" customHeight="1" x14ac:dyDescent="0.25"/>
    <row r="580" ht="14.25" customHeight="1" x14ac:dyDescent="0.25"/>
    <row r="581" ht="14.25" customHeight="1" x14ac:dyDescent="0.25"/>
    <row r="582" ht="14.25" customHeight="1" x14ac:dyDescent="0.25"/>
    <row r="583" ht="14.25" customHeight="1" x14ac:dyDescent="0.25"/>
    <row r="584" ht="14.25" customHeight="1" x14ac:dyDescent="0.25"/>
    <row r="585" ht="14.25" customHeight="1" x14ac:dyDescent="0.25"/>
    <row r="586" ht="14.25" customHeight="1" x14ac:dyDescent="0.25"/>
    <row r="587" ht="14.25" customHeight="1" x14ac:dyDescent="0.25"/>
    <row r="588" ht="14.25" customHeight="1" x14ac:dyDescent="0.25"/>
    <row r="589" ht="14.25" customHeight="1" x14ac:dyDescent="0.25"/>
    <row r="590" ht="14.25" customHeight="1" x14ac:dyDescent="0.25"/>
    <row r="591" ht="14.25" customHeight="1" x14ac:dyDescent="0.25"/>
    <row r="592" ht="14.25" customHeight="1" x14ac:dyDescent="0.25"/>
    <row r="593" ht="14.25" customHeight="1" x14ac:dyDescent="0.25"/>
    <row r="594" ht="14.25" customHeight="1" x14ac:dyDescent="0.25"/>
    <row r="595" ht="14.25" customHeight="1" x14ac:dyDescent="0.25"/>
    <row r="596" ht="14.25" customHeight="1" x14ac:dyDescent="0.25"/>
    <row r="597" ht="14.25" customHeight="1" x14ac:dyDescent="0.25"/>
    <row r="598" ht="14.25" customHeight="1" x14ac:dyDescent="0.25"/>
    <row r="599" ht="14.25" customHeight="1" x14ac:dyDescent="0.25"/>
    <row r="600" ht="14.25" customHeight="1" x14ac:dyDescent="0.25"/>
    <row r="601" ht="14.25" customHeight="1" x14ac:dyDescent="0.25"/>
    <row r="602" ht="14.25" customHeight="1" x14ac:dyDescent="0.25"/>
    <row r="603" ht="14.25" customHeight="1" x14ac:dyDescent="0.25"/>
    <row r="604" ht="14.25" customHeight="1" x14ac:dyDescent="0.25"/>
    <row r="605" ht="14.25" customHeight="1" x14ac:dyDescent="0.25"/>
    <row r="606" ht="14.25" customHeight="1" x14ac:dyDescent="0.25"/>
    <row r="607" ht="14.25" customHeight="1" x14ac:dyDescent="0.25"/>
    <row r="608" ht="14.25" customHeight="1" x14ac:dyDescent="0.25"/>
    <row r="609" ht="14.25" customHeight="1" x14ac:dyDescent="0.25"/>
    <row r="610" ht="14.25" customHeight="1" x14ac:dyDescent="0.25"/>
    <row r="611" ht="14.25" customHeight="1" x14ac:dyDescent="0.25"/>
    <row r="612" ht="14.25" customHeight="1" x14ac:dyDescent="0.25"/>
    <row r="613" ht="14.25" customHeight="1" x14ac:dyDescent="0.25"/>
    <row r="614" ht="14.25" customHeight="1" x14ac:dyDescent="0.25"/>
    <row r="615" ht="14.25" customHeight="1" x14ac:dyDescent="0.25"/>
    <row r="616" ht="14.25" customHeight="1" x14ac:dyDescent="0.25"/>
    <row r="617" ht="14.25" customHeight="1" x14ac:dyDescent="0.25"/>
    <row r="618" ht="14.25" customHeight="1" x14ac:dyDescent="0.25"/>
    <row r="619" ht="14.25" customHeight="1" x14ac:dyDescent="0.25"/>
    <row r="620" ht="14.25" customHeight="1" x14ac:dyDescent="0.25"/>
    <row r="621" ht="14.25" customHeight="1" x14ac:dyDescent="0.25"/>
    <row r="622" ht="14.25" customHeight="1" x14ac:dyDescent="0.25"/>
    <row r="623" ht="14.25" customHeight="1" x14ac:dyDescent="0.25"/>
    <row r="624" ht="14.25" customHeight="1" x14ac:dyDescent="0.25"/>
    <row r="625" ht="14.25" customHeight="1" x14ac:dyDescent="0.25"/>
    <row r="626" ht="14.25" customHeight="1" x14ac:dyDescent="0.25"/>
    <row r="627" ht="14.25" customHeight="1" x14ac:dyDescent="0.25"/>
    <row r="628" ht="14.25" customHeight="1" x14ac:dyDescent="0.25"/>
    <row r="629" ht="14.25" customHeight="1" x14ac:dyDescent="0.25"/>
    <row r="630" ht="14.25" customHeight="1" x14ac:dyDescent="0.25"/>
    <row r="631" ht="14.25" customHeight="1" x14ac:dyDescent="0.25"/>
    <row r="632" ht="14.25" customHeight="1" x14ac:dyDescent="0.25"/>
    <row r="633" ht="14.25" customHeight="1" x14ac:dyDescent="0.25"/>
    <row r="634" ht="14.25" customHeight="1" x14ac:dyDescent="0.25"/>
    <row r="635" ht="14.25" customHeight="1" x14ac:dyDescent="0.25"/>
    <row r="636" ht="14.25" customHeight="1" x14ac:dyDescent="0.25"/>
    <row r="637" ht="14.25" customHeight="1" x14ac:dyDescent="0.25"/>
    <row r="638" ht="14.25" customHeight="1" x14ac:dyDescent="0.25"/>
    <row r="639" ht="14.25" customHeight="1" x14ac:dyDescent="0.25"/>
    <row r="640" ht="14.25" customHeight="1" x14ac:dyDescent="0.25"/>
    <row r="641" ht="14.25" customHeight="1" x14ac:dyDescent="0.25"/>
    <row r="642" ht="14.25" customHeight="1" x14ac:dyDescent="0.25"/>
    <row r="643" ht="14.25" customHeight="1" x14ac:dyDescent="0.25"/>
    <row r="644" ht="14.25" customHeight="1" x14ac:dyDescent="0.25"/>
    <row r="645" ht="14.25" customHeight="1" x14ac:dyDescent="0.25"/>
    <row r="646" ht="14.25" customHeight="1" x14ac:dyDescent="0.25"/>
    <row r="647" ht="14.25" customHeight="1" x14ac:dyDescent="0.25"/>
    <row r="648" ht="14.25" customHeight="1" x14ac:dyDescent="0.25"/>
    <row r="649" ht="14.25" customHeight="1" x14ac:dyDescent="0.25"/>
    <row r="650" ht="14.25" customHeight="1" x14ac:dyDescent="0.25"/>
    <row r="651" ht="14.25" customHeight="1" x14ac:dyDescent="0.25"/>
    <row r="652" ht="14.25" customHeight="1" x14ac:dyDescent="0.25"/>
    <row r="653" ht="14.25" customHeight="1" x14ac:dyDescent="0.25"/>
    <row r="654" ht="14.25" customHeight="1" x14ac:dyDescent="0.25"/>
    <row r="655" ht="14.25" customHeight="1" x14ac:dyDescent="0.25"/>
    <row r="656" ht="14.25" customHeight="1" x14ac:dyDescent="0.25"/>
    <row r="657" ht="14.25" customHeight="1" x14ac:dyDescent="0.25"/>
    <row r="658" ht="14.25" customHeight="1" x14ac:dyDescent="0.25"/>
    <row r="659" ht="14.25" customHeight="1" x14ac:dyDescent="0.25"/>
    <row r="660" ht="14.25" customHeight="1" x14ac:dyDescent="0.25"/>
    <row r="661" ht="14.25" customHeight="1" x14ac:dyDescent="0.25"/>
    <row r="662" ht="14.25" customHeight="1" x14ac:dyDescent="0.25"/>
    <row r="663" ht="14.25" customHeight="1" x14ac:dyDescent="0.25"/>
    <row r="664" ht="14.25" customHeight="1" x14ac:dyDescent="0.25"/>
    <row r="665" ht="14.25" customHeight="1" x14ac:dyDescent="0.25"/>
    <row r="666" ht="14.25" customHeight="1" x14ac:dyDescent="0.25"/>
    <row r="667" ht="14.25" customHeight="1" x14ac:dyDescent="0.25"/>
    <row r="668" ht="14.25" customHeight="1" x14ac:dyDescent="0.25"/>
    <row r="669" ht="14.25" customHeight="1" x14ac:dyDescent="0.25"/>
    <row r="670" ht="14.25" customHeight="1" x14ac:dyDescent="0.25"/>
    <row r="671" ht="14.25" customHeight="1" x14ac:dyDescent="0.25"/>
    <row r="672" ht="14.25" customHeight="1" x14ac:dyDescent="0.25"/>
    <row r="673" ht="14.25" customHeight="1" x14ac:dyDescent="0.25"/>
    <row r="674" ht="14.25" customHeight="1" x14ac:dyDescent="0.25"/>
    <row r="675" ht="14.25" customHeight="1" x14ac:dyDescent="0.25"/>
    <row r="676" ht="14.25" customHeight="1" x14ac:dyDescent="0.25"/>
    <row r="677" ht="14.25" customHeight="1" x14ac:dyDescent="0.25"/>
    <row r="678" ht="14.25" customHeight="1" x14ac:dyDescent="0.25"/>
    <row r="679" ht="14.25" customHeight="1" x14ac:dyDescent="0.25"/>
    <row r="680" ht="14.25" customHeight="1" x14ac:dyDescent="0.25"/>
    <row r="681" ht="14.25" customHeight="1" x14ac:dyDescent="0.25"/>
    <row r="682" ht="14.25" customHeight="1" x14ac:dyDescent="0.25"/>
    <row r="683" ht="14.25" customHeight="1" x14ac:dyDescent="0.25"/>
    <row r="684" ht="14.25" customHeight="1" x14ac:dyDescent="0.25"/>
    <row r="685" ht="14.25" customHeight="1" x14ac:dyDescent="0.25"/>
    <row r="686" ht="14.25" customHeight="1" x14ac:dyDescent="0.25"/>
    <row r="687" ht="14.25" customHeight="1" x14ac:dyDescent="0.25"/>
    <row r="688" ht="14.25" customHeight="1" x14ac:dyDescent="0.25"/>
    <row r="689" ht="14.25" customHeight="1" x14ac:dyDescent="0.25"/>
    <row r="690" ht="14.25" customHeight="1" x14ac:dyDescent="0.25"/>
    <row r="691" ht="14.25" customHeight="1" x14ac:dyDescent="0.25"/>
    <row r="692" ht="14.25" customHeight="1" x14ac:dyDescent="0.25"/>
    <row r="693" ht="14.25" customHeight="1" x14ac:dyDescent="0.25"/>
    <row r="694" ht="14.25" customHeight="1" x14ac:dyDescent="0.25"/>
    <row r="695" ht="14.25" customHeight="1" x14ac:dyDescent="0.25"/>
    <row r="696" ht="14.25" customHeight="1" x14ac:dyDescent="0.25"/>
    <row r="697" ht="14.25" customHeight="1" x14ac:dyDescent="0.25"/>
    <row r="698" ht="14.25" customHeight="1" x14ac:dyDescent="0.25"/>
    <row r="699" ht="14.25" customHeight="1" x14ac:dyDescent="0.25"/>
    <row r="700" ht="14.25" customHeight="1" x14ac:dyDescent="0.25"/>
    <row r="701" ht="14.25" customHeight="1" x14ac:dyDescent="0.25"/>
    <row r="702" ht="14.25" customHeight="1" x14ac:dyDescent="0.25"/>
    <row r="703" ht="14.25" customHeight="1" x14ac:dyDescent="0.25"/>
    <row r="704" ht="14.25" customHeight="1" x14ac:dyDescent="0.25"/>
    <row r="705" ht="14.25" customHeight="1" x14ac:dyDescent="0.25"/>
    <row r="706" ht="14.25" customHeight="1" x14ac:dyDescent="0.25"/>
    <row r="707" ht="14.25" customHeight="1" x14ac:dyDescent="0.25"/>
    <row r="708" ht="14.25" customHeight="1" x14ac:dyDescent="0.25"/>
    <row r="709" ht="14.25" customHeight="1" x14ac:dyDescent="0.25"/>
    <row r="710" ht="14.25" customHeight="1" x14ac:dyDescent="0.25"/>
    <row r="711" ht="14.25" customHeight="1" x14ac:dyDescent="0.25"/>
    <row r="712" ht="14.25" customHeight="1" x14ac:dyDescent="0.25"/>
    <row r="713" ht="14.25" customHeight="1" x14ac:dyDescent="0.25"/>
    <row r="714" ht="14.25" customHeight="1" x14ac:dyDescent="0.25"/>
    <row r="715" ht="14.25" customHeight="1" x14ac:dyDescent="0.25"/>
    <row r="716" ht="14.25" customHeight="1" x14ac:dyDescent="0.25"/>
    <row r="717" ht="14.25" customHeight="1" x14ac:dyDescent="0.25"/>
    <row r="718" ht="14.25" customHeight="1" x14ac:dyDescent="0.25"/>
    <row r="719" ht="14.25" customHeight="1" x14ac:dyDescent="0.25"/>
    <row r="720" ht="14.25" customHeight="1" x14ac:dyDescent="0.25"/>
    <row r="721" ht="14.25" customHeight="1" x14ac:dyDescent="0.25"/>
    <row r="722" ht="14.25" customHeight="1" x14ac:dyDescent="0.25"/>
    <row r="723" ht="14.25" customHeight="1" x14ac:dyDescent="0.25"/>
    <row r="724" ht="14.25" customHeight="1" x14ac:dyDescent="0.25"/>
    <row r="725" ht="14.25" customHeight="1" x14ac:dyDescent="0.25"/>
    <row r="726" ht="14.25" customHeight="1" x14ac:dyDescent="0.25"/>
    <row r="727" ht="14.25" customHeight="1" x14ac:dyDescent="0.25"/>
    <row r="728" ht="14.25" customHeight="1" x14ac:dyDescent="0.25"/>
    <row r="729" ht="14.25" customHeight="1" x14ac:dyDescent="0.25"/>
    <row r="730" ht="14.25" customHeight="1" x14ac:dyDescent="0.25"/>
    <row r="731" ht="14.25" customHeight="1" x14ac:dyDescent="0.25"/>
    <row r="732" ht="14.25" customHeight="1" x14ac:dyDescent="0.25"/>
    <row r="733" ht="14.25" customHeight="1" x14ac:dyDescent="0.25"/>
    <row r="734" ht="14.25" customHeight="1" x14ac:dyDescent="0.25"/>
    <row r="735" ht="14.25" customHeight="1" x14ac:dyDescent="0.25"/>
    <row r="736" ht="14.25" customHeight="1" x14ac:dyDescent="0.25"/>
    <row r="737" ht="14.25" customHeight="1" x14ac:dyDescent="0.25"/>
    <row r="738" ht="14.25" customHeight="1" x14ac:dyDescent="0.25"/>
    <row r="739" ht="14.25" customHeight="1" x14ac:dyDescent="0.25"/>
    <row r="740" ht="14.25" customHeight="1" x14ac:dyDescent="0.25"/>
    <row r="741" ht="14.25" customHeight="1" x14ac:dyDescent="0.25"/>
    <row r="742" ht="14.25" customHeight="1" x14ac:dyDescent="0.25"/>
    <row r="743" ht="14.25" customHeight="1" x14ac:dyDescent="0.25"/>
    <row r="744" ht="14.25" customHeight="1" x14ac:dyDescent="0.25"/>
    <row r="745" ht="14.25" customHeight="1" x14ac:dyDescent="0.25"/>
    <row r="746" ht="14.25" customHeight="1" x14ac:dyDescent="0.25"/>
    <row r="747" ht="14.25" customHeight="1" x14ac:dyDescent="0.25"/>
    <row r="748" ht="14.25" customHeight="1" x14ac:dyDescent="0.25"/>
    <row r="749" ht="14.25" customHeight="1" x14ac:dyDescent="0.25"/>
    <row r="750" ht="14.25" customHeight="1" x14ac:dyDescent="0.25"/>
    <row r="751" ht="14.25" customHeight="1" x14ac:dyDescent="0.25"/>
    <row r="752" ht="14.25" customHeight="1" x14ac:dyDescent="0.25"/>
    <row r="753" ht="14.25" customHeight="1" x14ac:dyDescent="0.25"/>
    <row r="754" ht="14.25" customHeight="1" x14ac:dyDescent="0.25"/>
    <row r="755" ht="14.25" customHeight="1" x14ac:dyDescent="0.25"/>
    <row r="756" ht="14.25" customHeight="1" x14ac:dyDescent="0.25"/>
    <row r="757" ht="14.25" customHeight="1" x14ac:dyDescent="0.25"/>
    <row r="758" ht="14.25" customHeight="1" x14ac:dyDescent="0.25"/>
    <row r="759" ht="14.25" customHeight="1" x14ac:dyDescent="0.25"/>
    <row r="760" ht="14.25" customHeight="1" x14ac:dyDescent="0.25"/>
    <row r="761" ht="14.25" customHeight="1" x14ac:dyDescent="0.25"/>
    <row r="762" ht="14.25" customHeight="1" x14ac:dyDescent="0.25"/>
    <row r="763" ht="14.25" customHeight="1" x14ac:dyDescent="0.25"/>
    <row r="764" ht="14.25" customHeight="1" x14ac:dyDescent="0.25"/>
    <row r="765" ht="14.25" customHeight="1" x14ac:dyDescent="0.25"/>
    <row r="766" ht="14.25" customHeight="1" x14ac:dyDescent="0.25"/>
    <row r="767" ht="14.25" customHeight="1" x14ac:dyDescent="0.25"/>
    <row r="768" ht="14.25" customHeight="1" x14ac:dyDescent="0.25"/>
    <row r="769" ht="14.25" customHeight="1" x14ac:dyDescent="0.25"/>
    <row r="770" ht="14.25" customHeight="1" x14ac:dyDescent="0.25"/>
    <row r="771" ht="14.25" customHeight="1" x14ac:dyDescent="0.25"/>
    <row r="772" ht="14.25" customHeight="1" x14ac:dyDescent="0.25"/>
    <row r="773" ht="14.25" customHeight="1" x14ac:dyDescent="0.25"/>
    <row r="774" ht="14.25" customHeight="1" x14ac:dyDescent="0.25"/>
    <row r="775" ht="14.25" customHeight="1" x14ac:dyDescent="0.25"/>
    <row r="776" ht="14.25" customHeight="1" x14ac:dyDescent="0.25"/>
    <row r="777" ht="14.25" customHeight="1" x14ac:dyDescent="0.25"/>
    <row r="778" ht="14.25" customHeight="1" x14ac:dyDescent="0.25"/>
    <row r="779" ht="14.25" customHeight="1" x14ac:dyDescent="0.25"/>
    <row r="780" ht="14.25" customHeight="1" x14ac:dyDescent="0.25"/>
    <row r="781" ht="14.25" customHeight="1" x14ac:dyDescent="0.25"/>
    <row r="782" ht="14.25" customHeight="1" x14ac:dyDescent="0.25"/>
    <row r="783" ht="14.25" customHeight="1" x14ac:dyDescent="0.25"/>
    <row r="784" ht="14.25" customHeight="1" x14ac:dyDescent="0.25"/>
    <row r="785" ht="14.25" customHeight="1" x14ac:dyDescent="0.25"/>
    <row r="786" ht="14.25" customHeight="1" x14ac:dyDescent="0.25"/>
    <row r="787" ht="14.25" customHeight="1" x14ac:dyDescent="0.25"/>
    <row r="788" ht="14.25" customHeight="1" x14ac:dyDescent="0.25"/>
    <row r="789" ht="14.25" customHeight="1" x14ac:dyDescent="0.25"/>
    <row r="790" ht="14.25" customHeight="1" x14ac:dyDescent="0.25"/>
    <row r="791" ht="14.25" customHeight="1" x14ac:dyDescent="0.25"/>
    <row r="792" ht="14.25" customHeight="1" x14ac:dyDescent="0.25"/>
    <row r="793" ht="14.25" customHeight="1" x14ac:dyDescent="0.25"/>
    <row r="794" ht="14.25" customHeight="1" x14ac:dyDescent="0.25"/>
    <row r="795" ht="14.25" customHeight="1" x14ac:dyDescent="0.25"/>
    <row r="796" ht="14.25" customHeight="1" x14ac:dyDescent="0.25"/>
    <row r="797" ht="14.25" customHeight="1" x14ac:dyDescent="0.25"/>
    <row r="798" ht="14.25" customHeight="1" x14ac:dyDescent="0.25"/>
    <row r="799" ht="14.25" customHeight="1" x14ac:dyDescent="0.25"/>
    <row r="800" ht="14.25" customHeight="1" x14ac:dyDescent="0.25"/>
    <row r="801" ht="14.25" customHeight="1" x14ac:dyDescent="0.25"/>
    <row r="802" ht="14.25" customHeight="1" x14ac:dyDescent="0.25"/>
    <row r="803" ht="14.25" customHeight="1" x14ac:dyDescent="0.25"/>
    <row r="804" ht="14.25" customHeight="1" x14ac:dyDescent="0.25"/>
    <row r="805" ht="14.25" customHeight="1" x14ac:dyDescent="0.25"/>
    <row r="806" ht="14.25" customHeight="1" x14ac:dyDescent="0.25"/>
    <row r="807" ht="14.25" customHeight="1" x14ac:dyDescent="0.25"/>
    <row r="808" ht="14.25" customHeight="1" x14ac:dyDescent="0.25"/>
    <row r="809" ht="14.25" customHeight="1" x14ac:dyDescent="0.25"/>
    <row r="810" ht="14.25" customHeight="1" x14ac:dyDescent="0.25"/>
    <row r="811" ht="14.25" customHeight="1" x14ac:dyDescent="0.25"/>
    <row r="812" ht="14.25" customHeight="1" x14ac:dyDescent="0.25"/>
    <row r="813" ht="14.25" customHeight="1" x14ac:dyDescent="0.25"/>
    <row r="814" ht="14.25" customHeight="1" x14ac:dyDescent="0.25"/>
    <row r="815" ht="14.25" customHeight="1" x14ac:dyDescent="0.25"/>
    <row r="816" ht="14.25" customHeight="1" x14ac:dyDescent="0.25"/>
    <row r="817" ht="14.25" customHeight="1" x14ac:dyDescent="0.25"/>
    <row r="818" ht="14.25" customHeight="1" x14ac:dyDescent="0.25"/>
    <row r="819" ht="14.25" customHeight="1" x14ac:dyDescent="0.25"/>
    <row r="820" ht="14.25" customHeight="1" x14ac:dyDescent="0.25"/>
    <row r="821" ht="14.25" customHeight="1" x14ac:dyDescent="0.25"/>
    <row r="822" ht="14.25" customHeight="1" x14ac:dyDescent="0.25"/>
    <row r="823" ht="14.25" customHeight="1" x14ac:dyDescent="0.25"/>
    <row r="824" ht="14.25" customHeight="1" x14ac:dyDescent="0.25"/>
    <row r="825" ht="14.25" customHeight="1" x14ac:dyDescent="0.25"/>
    <row r="826" ht="14.25" customHeight="1" x14ac:dyDescent="0.25"/>
    <row r="827" ht="14.25" customHeight="1" x14ac:dyDescent="0.25"/>
    <row r="828" ht="14.25" customHeight="1" x14ac:dyDescent="0.25"/>
    <row r="829" ht="14.25" customHeight="1" x14ac:dyDescent="0.25"/>
    <row r="830" ht="14.25" customHeight="1" x14ac:dyDescent="0.25"/>
    <row r="831" ht="14.25" customHeight="1" x14ac:dyDescent="0.25"/>
    <row r="832" ht="14.25" customHeight="1" x14ac:dyDescent="0.25"/>
    <row r="833" ht="14.25" customHeight="1" x14ac:dyDescent="0.25"/>
    <row r="834" ht="14.25" customHeight="1" x14ac:dyDescent="0.25"/>
    <row r="835" ht="14.25" customHeight="1" x14ac:dyDescent="0.25"/>
    <row r="836" ht="14.25" customHeight="1" x14ac:dyDescent="0.25"/>
    <row r="837" ht="14.25" customHeight="1" x14ac:dyDescent="0.25"/>
    <row r="838" ht="14.25" customHeight="1" x14ac:dyDescent="0.25"/>
    <row r="839" ht="14.25" customHeight="1" x14ac:dyDescent="0.25"/>
    <row r="840" ht="14.25" customHeight="1" x14ac:dyDescent="0.25"/>
    <row r="841" ht="14.25" customHeight="1" x14ac:dyDescent="0.25"/>
    <row r="842" ht="14.25" customHeight="1" x14ac:dyDescent="0.25"/>
    <row r="843" ht="14.25" customHeight="1" x14ac:dyDescent="0.25"/>
    <row r="844" ht="14.25" customHeight="1" x14ac:dyDescent="0.25"/>
    <row r="845" ht="14.25" customHeight="1" x14ac:dyDescent="0.25"/>
    <row r="846" ht="14.25" customHeight="1" x14ac:dyDescent="0.25"/>
    <row r="847" ht="14.25" customHeight="1" x14ac:dyDescent="0.25"/>
    <row r="848" ht="14.25" customHeight="1" x14ac:dyDescent="0.25"/>
    <row r="849" ht="14.25" customHeight="1" x14ac:dyDescent="0.25"/>
    <row r="850" ht="14.25" customHeight="1" x14ac:dyDescent="0.25"/>
    <row r="851" ht="14.25" customHeight="1" x14ac:dyDescent="0.25"/>
    <row r="852" ht="14.25" customHeight="1" x14ac:dyDescent="0.25"/>
    <row r="853" ht="14.25" customHeight="1" x14ac:dyDescent="0.25"/>
    <row r="854" ht="14.25" customHeight="1" x14ac:dyDescent="0.25"/>
    <row r="855" ht="14.25" customHeight="1" x14ac:dyDescent="0.25"/>
    <row r="856" ht="14.25" customHeight="1" x14ac:dyDescent="0.25"/>
    <row r="857" ht="14.25" customHeight="1" x14ac:dyDescent="0.25"/>
    <row r="858" ht="14.25" customHeight="1" x14ac:dyDescent="0.25"/>
    <row r="859" ht="14.25" customHeight="1" x14ac:dyDescent="0.25"/>
    <row r="860" ht="14.25" customHeight="1" x14ac:dyDescent="0.25"/>
    <row r="861" ht="14.25" customHeight="1" x14ac:dyDescent="0.25"/>
    <row r="862" ht="14.25" customHeight="1" x14ac:dyDescent="0.25"/>
    <row r="863" ht="14.25" customHeight="1" x14ac:dyDescent="0.25"/>
    <row r="864" ht="14.25" customHeight="1" x14ac:dyDescent="0.25"/>
    <row r="865" ht="14.25" customHeight="1" x14ac:dyDescent="0.25"/>
    <row r="866" ht="14.25" customHeight="1" x14ac:dyDescent="0.25"/>
    <row r="867" ht="14.25" customHeight="1" x14ac:dyDescent="0.25"/>
    <row r="868" ht="14.25" customHeight="1" x14ac:dyDescent="0.25"/>
    <row r="869" ht="14.25" customHeight="1" x14ac:dyDescent="0.25"/>
    <row r="870" ht="14.25" customHeight="1" x14ac:dyDescent="0.25"/>
    <row r="871" ht="14.25" customHeight="1" x14ac:dyDescent="0.25"/>
    <row r="872" ht="14.25" customHeight="1" x14ac:dyDescent="0.25"/>
    <row r="873" ht="14.25" customHeight="1" x14ac:dyDescent="0.25"/>
    <row r="874" ht="14.25" customHeight="1" x14ac:dyDescent="0.25"/>
    <row r="875" ht="14.25" customHeight="1" x14ac:dyDescent="0.25"/>
    <row r="876" ht="14.25" customHeight="1" x14ac:dyDescent="0.25"/>
    <row r="877" ht="14.25" customHeight="1" x14ac:dyDescent="0.25"/>
    <row r="878" ht="14.25" customHeight="1" x14ac:dyDescent="0.25"/>
    <row r="879" ht="14.25" customHeight="1" x14ac:dyDescent="0.25"/>
    <row r="880" ht="14.25" customHeight="1" x14ac:dyDescent="0.25"/>
    <row r="881" ht="14.25" customHeight="1" x14ac:dyDescent="0.25"/>
    <row r="882" ht="14.25" customHeight="1" x14ac:dyDescent="0.25"/>
    <row r="883" ht="14.25" customHeight="1" x14ac:dyDescent="0.25"/>
    <row r="884" ht="14.25" customHeight="1" x14ac:dyDescent="0.25"/>
    <row r="885" ht="14.25" customHeight="1" x14ac:dyDescent="0.25"/>
    <row r="886" ht="14.25" customHeight="1" x14ac:dyDescent="0.25"/>
    <row r="887" ht="14.25" customHeight="1" x14ac:dyDescent="0.25"/>
    <row r="888" ht="14.25" customHeight="1" x14ac:dyDescent="0.25"/>
    <row r="889" ht="14.25" customHeight="1" x14ac:dyDescent="0.25"/>
    <row r="890" ht="14.25" customHeight="1" x14ac:dyDescent="0.25"/>
    <row r="891" ht="14.25" customHeight="1" x14ac:dyDescent="0.25"/>
    <row r="892" ht="14.25" customHeight="1" x14ac:dyDescent="0.25"/>
    <row r="893" ht="14.25" customHeight="1" x14ac:dyDescent="0.25"/>
    <row r="894" ht="14.25" customHeight="1" x14ac:dyDescent="0.25"/>
    <row r="895" ht="14.25" customHeight="1" x14ac:dyDescent="0.25"/>
    <row r="896" ht="14.25" customHeight="1" x14ac:dyDescent="0.25"/>
    <row r="897" ht="14.25" customHeight="1" x14ac:dyDescent="0.25"/>
    <row r="898" ht="14.25" customHeight="1" x14ac:dyDescent="0.25"/>
    <row r="899" ht="14.25" customHeight="1" x14ac:dyDescent="0.25"/>
    <row r="900" ht="14.25" customHeight="1" x14ac:dyDescent="0.25"/>
    <row r="901" ht="14.25" customHeight="1" x14ac:dyDescent="0.25"/>
    <row r="902" ht="14.25" customHeight="1" x14ac:dyDescent="0.25"/>
    <row r="903" ht="14.25" customHeight="1" x14ac:dyDescent="0.25"/>
    <row r="904" ht="14.25" customHeight="1" x14ac:dyDescent="0.25"/>
    <row r="905" ht="14.25" customHeight="1" x14ac:dyDescent="0.25"/>
    <row r="906" ht="14.25" customHeight="1" x14ac:dyDescent="0.25"/>
    <row r="907" ht="14.25" customHeight="1" x14ac:dyDescent="0.25"/>
    <row r="908" ht="14.25" customHeight="1" x14ac:dyDescent="0.25"/>
    <row r="909" ht="14.25" customHeight="1" x14ac:dyDescent="0.25"/>
    <row r="910" ht="14.25" customHeight="1" x14ac:dyDescent="0.25"/>
    <row r="911" ht="14.25" customHeight="1" x14ac:dyDescent="0.25"/>
    <row r="912" ht="14.25" customHeight="1" x14ac:dyDescent="0.25"/>
    <row r="913" ht="14.25" customHeight="1" x14ac:dyDescent="0.25"/>
    <row r="914" ht="14.25" customHeight="1" x14ac:dyDescent="0.25"/>
    <row r="915" ht="14.25" customHeight="1" x14ac:dyDescent="0.25"/>
    <row r="916" ht="14.25" customHeight="1" x14ac:dyDescent="0.25"/>
    <row r="917" ht="14.25" customHeight="1" x14ac:dyDescent="0.25"/>
    <row r="918" ht="14.25" customHeight="1" x14ac:dyDescent="0.25"/>
    <row r="919" ht="14.25" customHeight="1" x14ac:dyDescent="0.25"/>
    <row r="920" ht="14.25" customHeight="1" x14ac:dyDescent="0.25"/>
    <row r="921" ht="14.25" customHeight="1" x14ac:dyDescent="0.25"/>
    <row r="922" ht="14.25" customHeight="1" x14ac:dyDescent="0.25"/>
    <row r="923" ht="14.25" customHeight="1" x14ac:dyDescent="0.25"/>
    <row r="924" ht="14.25" customHeight="1" x14ac:dyDescent="0.25"/>
    <row r="925" ht="14.25" customHeight="1" x14ac:dyDescent="0.25"/>
    <row r="926" ht="14.25" customHeight="1" x14ac:dyDescent="0.25"/>
    <row r="927" ht="14.25" customHeight="1" x14ac:dyDescent="0.25"/>
    <row r="928" ht="14.25" customHeight="1" x14ac:dyDescent="0.25"/>
    <row r="929" ht="14.25" customHeight="1" x14ac:dyDescent="0.25"/>
    <row r="930" ht="14.25" customHeight="1" x14ac:dyDescent="0.25"/>
    <row r="931" ht="14.25" customHeight="1" x14ac:dyDescent="0.25"/>
    <row r="932" ht="14.25" customHeight="1" x14ac:dyDescent="0.25"/>
    <row r="933" ht="14.25" customHeight="1" x14ac:dyDescent="0.25"/>
    <row r="934" ht="14.25" customHeight="1" x14ac:dyDescent="0.25"/>
    <row r="935" ht="14.25" customHeight="1" x14ac:dyDescent="0.25"/>
    <row r="936" ht="14.25" customHeight="1" x14ac:dyDescent="0.25"/>
    <row r="937" ht="14.25" customHeight="1" x14ac:dyDescent="0.25"/>
    <row r="938" ht="14.25" customHeight="1" x14ac:dyDescent="0.25"/>
    <row r="939" ht="14.25" customHeight="1" x14ac:dyDescent="0.25"/>
    <row r="940" ht="14.25" customHeight="1" x14ac:dyDescent="0.25"/>
    <row r="941" ht="14.25" customHeight="1" x14ac:dyDescent="0.25"/>
    <row r="942" ht="14.25" customHeight="1" x14ac:dyDescent="0.25"/>
    <row r="943" ht="14.25" customHeight="1" x14ac:dyDescent="0.25"/>
    <row r="944" ht="14.25" customHeight="1" x14ac:dyDescent="0.25"/>
    <row r="945" ht="14.25" customHeight="1" x14ac:dyDescent="0.25"/>
    <row r="946" ht="14.25" customHeight="1" x14ac:dyDescent="0.25"/>
    <row r="947" ht="14.25" customHeight="1" x14ac:dyDescent="0.25"/>
    <row r="948" ht="14.25" customHeight="1" x14ac:dyDescent="0.25"/>
    <row r="949" ht="14.25" customHeight="1" x14ac:dyDescent="0.25"/>
    <row r="950" ht="14.25" customHeight="1" x14ac:dyDescent="0.25"/>
    <row r="951" ht="14.25" customHeight="1" x14ac:dyDescent="0.25"/>
    <row r="952" ht="14.25" customHeight="1" x14ac:dyDescent="0.25"/>
    <row r="953" ht="14.25" customHeight="1" x14ac:dyDescent="0.25"/>
    <row r="954" ht="14.25" customHeight="1" x14ac:dyDescent="0.25"/>
    <row r="955" ht="14.25" customHeight="1" x14ac:dyDescent="0.25"/>
    <row r="956" ht="14.25" customHeight="1" x14ac:dyDescent="0.25"/>
    <row r="957" ht="14.25" customHeight="1" x14ac:dyDescent="0.25"/>
    <row r="958" ht="14.25" customHeight="1" x14ac:dyDescent="0.25"/>
    <row r="959" ht="14.25" customHeight="1" x14ac:dyDescent="0.25"/>
    <row r="960" ht="14.25" customHeight="1" x14ac:dyDescent="0.25"/>
    <row r="961" ht="14.25" customHeight="1" x14ac:dyDescent="0.25"/>
    <row r="962" ht="14.25" customHeight="1" x14ac:dyDescent="0.25"/>
    <row r="963" ht="14.25" customHeight="1" x14ac:dyDescent="0.25"/>
    <row r="964" ht="14.25" customHeight="1" x14ac:dyDescent="0.25"/>
    <row r="965" ht="14.25" customHeight="1" x14ac:dyDescent="0.25"/>
    <row r="966" ht="14.25" customHeight="1" x14ac:dyDescent="0.25"/>
    <row r="967" ht="14.25" customHeight="1" x14ac:dyDescent="0.25"/>
    <row r="968" ht="14.25" customHeight="1" x14ac:dyDescent="0.25"/>
    <row r="969" ht="14.25" customHeight="1" x14ac:dyDescent="0.25"/>
    <row r="970" ht="14.25" customHeight="1" x14ac:dyDescent="0.25"/>
    <row r="971" ht="14.25" customHeight="1" x14ac:dyDescent="0.25"/>
    <row r="972" ht="14.25" customHeight="1" x14ac:dyDescent="0.25"/>
    <row r="973" ht="14.25" customHeight="1" x14ac:dyDescent="0.25"/>
    <row r="974" ht="14.25" customHeight="1" x14ac:dyDescent="0.25"/>
    <row r="975" ht="14.25" customHeight="1" x14ac:dyDescent="0.25"/>
    <row r="976" ht="14.25" customHeight="1" x14ac:dyDescent="0.25"/>
    <row r="977" ht="14.25" customHeight="1" x14ac:dyDescent="0.25"/>
    <row r="978" ht="14.25" customHeight="1" x14ac:dyDescent="0.25"/>
    <row r="979" ht="14.25" customHeight="1" x14ac:dyDescent="0.25"/>
    <row r="980" ht="14.25" customHeight="1" x14ac:dyDescent="0.25"/>
    <row r="981" ht="14.25" customHeight="1" x14ac:dyDescent="0.25"/>
    <row r="982" ht="14.25" customHeight="1" x14ac:dyDescent="0.25"/>
    <row r="983" ht="14.25" customHeight="1" x14ac:dyDescent="0.25"/>
    <row r="984" ht="14.25" customHeight="1" x14ac:dyDescent="0.25"/>
    <row r="985" ht="14.25" customHeight="1" x14ac:dyDescent="0.25"/>
    <row r="986" ht="14.25" customHeight="1" x14ac:dyDescent="0.25"/>
    <row r="987" ht="14.25" customHeight="1" x14ac:dyDescent="0.25"/>
    <row r="988" ht="14.25" customHeight="1" x14ac:dyDescent="0.25"/>
    <row r="989" ht="14.25" customHeight="1" x14ac:dyDescent="0.25"/>
    <row r="990" ht="14.25" customHeight="1" x14ac:dyDescent="0.25"/>
    <row r="991" ht="14.25" customHeight="1" x14ac:dyDescent="0.25"/>
    <row r="992" ht="14.25" customHeight="1" x14ac:dyDescent="0.25"/>
    <row r="993" ht="14.25" customHeight="1" x14ac:dyDescent="0.25"/>
    <row r="994" ht="14.25" customHeight="1" x14ac:dyDescent="0.25"/>
    <row r="995" ht="14.25" customHeight="1" x14ac:dyDescent="0.25"/>
    <row r="996" ht="14.25" customHeight="1" x14ac:dyDescent="0.25"/>
    <row r="997" ht="14.25" customHeight="1" x14ac:dyDescent="0.25"/>
    <row r="998" ht="14.25" customHeight="1" x14ac:dyDescent="0.25"/>
    <row r="999" ht="14.25" customHeight="1" x14ac:dyDescent="0.25"/>
    <row r="1000" ht="14.25" customHeight="1" x14ac:dyDescent="0.25"/>
  </sheetData>
  <mergeCells count="2">
    <mergeCell ref="C2:E2"/>
    <mergeCell ref="C3:D3"/>
  </mergeCell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Worksheets</vt:lpstr>
      </vt:variant>
      <vt:variant>
        <vt:i4>1</vt:i4>
      </vt:variant>
      <vt:variant>
        <vt:lpstr>Charts</vt:lpstr>
      </vt:variant>
      <vt:variant>
        <vt:i4>1</vt:i4>
      </vt:variant>
      <vt:variant>
        <vt:lpstr>Named Ranges</vt:lpstr>
      </vt:variant>
      <vt:variant>
        <vt:i4>4</vt:i4>
      </vt:variant>
    </vt:vector>
  </HeadingPairs>
  <TitlesOfParts>
    <vt:vector size="6" baseType="lpstr">
      <vt:lpstr>Inputs</vt:lpstr>
      <vt:lpstr>Results</vt:lpstr>
      <vt:lpstr>Met</vt:lpstr>
      <vt:lpstr>Inputs!Print_Area</vt:lpstr>
      <vt:lpstr>RhoCO2</vt:lpstr>
      <vt:lpstr>RQ</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Joe Clawley</dc:creator>
  <cp:lastModifiedBy>Molloy, John</cp:lastModifiedBy>
  <dcterms:created xsi:type="dcterms:W3CDTF">2022-02-17T11:27:01Z</dcterms:created>
  <dcterms:modified xsi:type="dcterms:W3CDTF">2022-02-22T15:46:28Z</dcterms:modified>
</cp:coreProperties>
</file>